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15" firstSheet="1" activeTab="1"/>
  </bookViews>
  <sheets>
    <sheet name="固定资产汇总" sheetId="1" state="hidden" r:id="rId1"/>
    <sheet name="机器设备-报废" sheetId="2" r:id="rId2"/>
    <sheet name="询价记录-网络" sheetId="3" state="hidden" r:id="rId3"/>
    <sheet name="Sheet2" sheetId="4" state="hidden" r:id="rId4"/>
  </sheets>
  <externalReferences>
    <externalReference r:id="rId7"/>
  </externalReferences>
  <definedNames>
    <definedName name="_xlnm.Print_Area" localSheetId="1">'机器设备-报废'!$A$1:$O$37</definedName>
    <definedName name="_xlnm.Print_Area" localSheetId="0">'固定资产汇总'!$A$1:$L$23</definedName>
    <definedName name="_xlnm.Print_Titles" localSheetId="1">'机器设备-报废'!$2:$5</definedName>
  </definedNames>
  <calcPr fullCalcOnLoad="1"/>
</workbook>
</file>

<file path=xl/sharedStrings.xml><?xml version="1.0" encoding="utf-8"?>
<sst xmlns="http://schemas.openxmlformats.org/spreadsheetml/2006/main" count="168" uniqueCount="90">
  <si>
    <t>固定资产－机器设备评估汇总表（报废设备）</t>
  </si>
  <si>
    <r>
      <rPr>
        <sz val="10"/>
        <rFont val="宋体"/>
        <family val="0"/>
      </rPr>
      <t>评估基准日：</t>
    </r>
    <r>
      <rPr>
        <sz val="10"/>
        <rFont val="Times New Roman"/>
        <family val="1"/>
      </rPr>
      <t>2022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</si>
  <si>
    <t>产权持有者：陕煤集团神木红柳林矿业有限公司</t>
  </si>
  <si>
    <t>金额单位：人民币万元</t>
  </si>
  <si>
    <t>编号</t>
  </si>
  <si>
    <t>科目名称</t>
  </si>
  <si>
    <t>审计前账面值</t>
  </si>
  <si>
    <t>账面价值</t>
  </si>
  <si>
    <t>评估价值</t>
  </si>
  <si>
    <t>增值额</t>
  </si>
  <si>
    <t>增值率%</t>
  </si>
  <si>
    <t>原值</t>
  </si>
  <si>
    <t>净值</t>
  </si>
  <si>
    <t>机器设备</t>
  </si>
  <si>
    <t>-</t>
  </si>
  <si>
    <r>
      <t>评估机构：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陕西运华资产评估有限责任公司</t>
    </r>
  </si>
  <si>
    <t>固定资产-机器设备评估明细表（报废设备）</t>
  </si>
  <si>
    <t>评估基准日：2022年3月4日</t>
  </si>
  <si>
    <t>金额单位：人民币元</t>
  </si>
  <si>
    <t>序号</t>
  </si>
  <si>
    <t>设备名称</t>
  </si>
  <si>
    <t>规格型号</t>
  </si>
  <si>
    <t>计量单位</t>
  </si>
  <si>
    <t>数量</t>
  </si>
  <si>
    <t>购置日期</t>
  </si>
  <si>
    <t>启用日期</t>
  </si>
  <si>
    <t>材质</t>
  </si>
  <si>
    <t>重量（T）</t>
  </si>
  <si>
    <t>评估单价</t>
  </si>
  <si>
    <t>备注</t>
  </si>
  <si>
    <t>一</t>
  </si>
  <si>
    <t>25207工作面</t>
  </si>
  <si>
    <t>25207工作面综采液压支架</t>
  </si>
  <si>
    <t>ZY12000/28/63D</t>
  </si>
  <si>
    <t>台</t>
  </si>
  <si>
    <t>钢铁</t>
  </si>
  <si>
    <t>产业公司</t>
  </si>
  <si>
    <t>二</t>
  </si>
  <si>
    <t>50万元以上设备</t>
  </si>
  <si>
    <t/>
  </si>
  <si>
    <t>胶轮保养车间和木材加工房设备</t>
  </si>
  <si>
    <t>套</t>
  </si>
  <si>
    <t>钢铁、铜</t>
  </si>
  <si>
    <t>综采车间</t>
  </si>
  <si>
    <t>一级泵站设备</t>
  </si>
  <si>
    <t>多级离心泵及电机6台启闭机2台</t>
  </si>
  <si>
    <t>加压泵房</t>
  </si>
  <si>
    <t>刮板输送机</t>
  </si>
  <si>
    <t>SGZ1250/3*1000</t>
  </si>
  <si>
    <t>15209综采工作面</t>
  </si>
  <si>
    <t>转载机</t>
  </si>
  <si>
    <t>SZZ1550/525</t>
  </si>
  <si>
    <t>破碎机</t>
  </si>
  <si>
    <t>PCM400</t>
  </si>
  <si>
    <t>连采机</t>
  </si>
  <si>
    <t>ML340</t>
  </si>
  <si>
    <t>梭车</t>
  </si>
  <si>
    <t>SC15/111</t>
  </si>
  <si>
    <t>装车站锅炉设备</t>
  </si>
  <si>
    <t>4吨蒸汽锅炉</t>
  </si>
  <si>
    <t>山下锅炉房</t>
  </si>
  <si>
    <t>矸石配仓刮板输送机</t>
  </si>
  <si>
    <t>902 SGB800</t>
  </si>
  <si>
    <t>四联仓上</t>
  </si>
  <si>
    <t>混煤配仓刮板输送机</t>
  </si>
  <si>
    <t>703 SGB1600</t>
  </si>
  <si>
    <t>露天堆场</t>
  </si>
  <si>
    <t>704 SGB1400</t>
  </si>
  <si>
    <t>762 763 SGB1400</t>
  </si>
  <si>
    <t>336 SGB1600</t>
  </si>
  <si>
    <t>336栈桥</t>
  </si>
  <si>
    <t>水仓清理机</t>
  </si>
  <si>
    <t>钢铁、混合材质</t>
  </si>
  <si>
    <t>合            计</t>
  </si>
  <si>
    <t>填表人：雷晓伟</t>
  </si>
  <si>
    <t>填表日期：2022年3月4日</t>
  </si>
  <si>
    <t>废钢</t>
  </si>
  <si>
    <t>市场报价（元/吨）</t>
  </si>
  <si>
    <t>分解费和运费（元/吨）</t>
  </si>
  <si>
    <t>中果废铁网</t>
  </si>
  <si>
    <t>我的钢铁网</t>
  </si>
  <si>
    <t>钢铁咨询网</t>
  </si>
  <si>
    <t>陕西利远实业有限公司</t>
  </si>
  <si>
    <t>西安废钢铁回收公司</t>
  </si>
  <si>
    <t>西安华明物资废品再生有限责任公司</t>
  </si>
  <si>
    <t>网络询价为不含拆解费和运费和吊装费价格</t>
  </si>
  <si>
    <t>陕西众和公司高价回收</t>
  </si>
  <si>
    <t>电话询价为包含拆解费，吊装费和运费价格</t>
  </si>
  <si>
    <t>鑫达回收</t>
  </si>
  <si>
    <t>西安废铁回收公司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</si>
</sst>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mmm/yyyy;_-\ &quot;N/A&quot;_-;_-\ &quot;-&quot;_-"/>
    <numFmt numFmtId="178" formatCode="_-#0&quot;.&quot;0000_-;\(#0&quot;.&quot;0000\);_-\ \ &quot;-&quot;_-;_-@_-"/>
    <numFmt numFmtId="179" formatCode="&quot;\&quot;#,##0;[Red]&quot;\&quot;&quot;\&quot;&quot;\&quot;&quot;\&quot;&quot;\&quot;&quot;\&quot;&quot;\&quot;\-#,##0"/>
    <numFmt numFmtId="180" formatCode="_(* #,##0.00_);_(* \(#,##0.00\);_(* &quot;-&quot;??_);_(@_)"/>
    <numFmt numFmtId="181" formatCode="_-#,###.00,_-;\(#,###.00,\);_-\ \ &quot;-&quot;_-;_-@_-"/>
    <numFmt numFmtId="182" formatCode="_(&quot;$&quot;* #,##0_);_(&quot;$&quot;* \(#,##0\);_(&quot;$&quot;* &quot;-&quot;??_);_(@_)"/>
    <numFmt numFmtId="183" formatCode="_-#,##0%_-;\(#,##0%\);_-\ &quot;-&quot;_-"/>
    <numFmt numFmtId="184" formatCode="_-#,##0_-;\(#,##0\);_-\ \ &quot;-&quot;_-;_-@_-"/>
    <numFmt numFmtId="185" formatCode="_-#,##0.00_-;\(#,##0.00\);_-\ \ &quot;-&quot;_-;_-@_-"/>
    <numFmt numFmtId="186" formatCode="mmm/dd/yyyy;_-\ &quot;N/A&quot;_-;_-\ &quot;-&quot;_-"/>
    <numFmt numFmtId="187" formatCode="_-#,###,_-;\(#,###,\);_-\ \ &quot;-&quot;_-;_-@_-"/>
    <numFmt numFmtId="188" formatCode="_-#0&quot;.&quot;0,_-;\(#0&quot;.&quot;0,\);_-\ \ &quot;-&quot;_-;_-@_-"/>
    <numFmt numFmtId="189" formatCode="_-* #,##0_-;\-* #,##0_-;_-* &quot;-&quot;??_-;_-@_-"/>
    <numFmt numFmtId="190" formatCode="_-* #,##0.00_-;\-* #,##0.00_-;_-* &quot;-&quot;??_-;_-@_-"/>
    <numFmt numFmtId="191" formatCode="0.000%"/>
    <numFmt numFmtId="192" formatCode="#,##0.0"/>
    <numFmt numFmtId="193" formatCode="_(&quot;$&quot;* #,##0_);_(&quot;$&quot;* \(#,##0\);_(&quot;$&quot;* &quot;-&quot;_);_(@_)"/>
    <numFmt numFmtId="194" formatCode="0.0%"/>
    <numFmt numFmtId="195" formatCode="_(&quot;$&quot;* #,##0.00_);_(&quot;$&quot;* \(#,##0.00\);_(&quot;$&quot;* &quot;-&quot;??_);_(@_)"/>
    <numFmt numFmtId="196" formatCode="_([$€-2]* #,##0.00_);_([$€-2]* \(#,##0.00\);_([$€-2]* &quot;-&quot;??_)"/>
    <numFmt numFmtId="197" formatCode="#,##0\ &quot; &quot;;\(#,##0\)\ ;&quot;—&quot;&quot; &quot;&quot; &quot;&quot; &quot;&quot; &quot;"/>
    <numFmt numFmtId="198" formatCode="#,##0.00&quot;￥&quot;;\-#,##0.00&quot;￥&quot;"/>
    <numFmt numFmtId="199" formatCode="_-* #,##0.00&quot;￥&quot;_-;\-* #,##0.00&quot;￥&quot;_-;_-* &quot;-&quot;??&quot;￥&quot;_-;_-@_-"/>
    <numFmt numFmtId="200" formatCode="_-* #,##0&quot;￥&quot;_-;\-* #,##0&quot;￥&quot;_-;_-* &quot;-&quot;&quot;￥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_(&quot;$&quot;* #,##0.0_);_(&quot;$&quot;* \(#,##0.0\);_(&quot;$&quot;* &quot;-&quot;??_);_(@_)"/>
    <numFmt numFmtId="205" formatCode="mm/dd/yy_)"/>
    <numFmt numFmtId="206" formatCode="_(* #,##0_);_(* \(#,##0\);_(* &quot;-&quot;_);_(@_)"/>
    <numFmt numFmtId="207" formatCode="_ * #,##0_ ;_ * \-#,##0_ ;_ * &quot;-&quot;??_ ;_ @_ "/>
    <numFmt numFmtId="208" formatCode="0_ "/>
    <numFmt numFmtId="209" formatCode="yyyy&quot;年&quot;m&quot;月&quot;;@"/>
    <numFmt numFmtId="210" formatCode="0.00_);[Red]\(0.00\)"/>
    <numFmt numFmtId="211" formatCode="0.00_ "/>
    <numFmt numFmtId="212" formatCode="[DBNum2][$-804]General"/>
  </numFmts>
  <fonts count="93">
    <font>
      <sz val="12"/>
      <name val="Times New Roman"/>
      <family val="1"/>
    </font>
    <font>
      <sz val="11"/>
      <name val="宋体"/>
      <family val="0"/>
    </font>
    <font>
      <sz val="24"/>
      <name val="宋体"/>
      <family val="0"/>
    </font>
    <font>
      <sz val="24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0"/>
      <name val="Arial Narrow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8"/>
      <name val="Times New Roman"/>
      <family val="1"/>
    </font>
    <font>
      <sz val="18"/>
      <name val="黑体"/>
      <family val="3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name val="ＭＳ Ｐゴシック"/>
      <family val="2"/>
    </font>
    <font>
      <u val="singleAccounting"/>
      <vertAlign val="subscript"/>
      <sz val="10"/>
      <name val="Times New Roman"/>
      <family val="1"/>
    </font>
    <font>
      <sz val="8"/>
      <name val="Times New Roman"/>
      <family val="1"/>
    </font>
    <font>
      <sz val="12"/>
      <name val="???"/>
      <family val="2"/>
    </font>
    <font>
      <b/>
      <sz val="12"/>
      <name val="MS Sans Serif"/>
      <family val="2"/>
    </font>
    <font>
      <sz val="10"/>
      <color indexed="8"/>
      <name val="MS Sans Serif"/>
      <family val="2"/>
    </font>
    <font>
      <sz val="11"/>
      <color indexed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0"/>
      <name val="Times New Roman"/>
      <family val="1"/>
    </font>
    <font>
      <sz val="8"/>
      <name val="Arial"/>
      <family val="2"/>
    </font>
    <font>
      <sz val="10"/>
      <color indexed="16"/>
      <name val="MS Serif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0"/>
      <name val="MS Sans Serif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蹈框"/>
      <family val="0"/>
    </font>
    <font>
      <b/>
      <sz val="10"/>
      <name val="Helv"/>
      <family val="2"/>
    </font>
    <font>
      <b/>
      <sz val="11"/>
      <name val="Helv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3"/>
      <name val="Times New Roman"/>
      <family val="1"/>
    </font>
    <font>
      <sz val="7"/>
      <name val="Small Fonts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0"/>
      <name val="MS Sans Serif"/>
      <family val="2"/>
    </font>
    <font>
      <sz val="12"/>
      <name val="바탕체"/>
      <family val="0"/>
    </font>
    <font>
      <sz val="11"/>
      <color indexed="8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2"/>
      <color theme="11"/>
      <name val="Times New Roman"/>
      <family val="1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</borders>
  <cellStyleXfs count="2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1" fillId="2" borderId="0" applyNumberFormat="0" applyBorder="0" applyAlignment="0" applyProtection="0"/>
    <xf numFmtId="0" fontId="72" fillId="3" borderId="1" applyNumberFormat="0" applyAlignment="0" applyProtection="0"/>
    <xf numFmtId="44" fontId="0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1" fillId="4" borderId="0" applyNumberFormat="0" applyBorder="0" applyAlignment="0" applyProtection="0"/>
    <xf numFmtId="0" fontId="73" fillId="5" borderId="0" applyNumberFormat="0" applyBorder="0" applyAlignment="0" applyProtection="0"/>
    <xf numFmtId="43" fontId="74" fillId="0" borderId="0" applyFont="0" applyFill="0" applyBorder="0" applyAlignment="0" applyProtection="0"/>
    <xf numFmtId="0" fontId="75" fillId="6" borderId="0" applyNumberFormat="0" applyBorder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0" fontId="0" fillId="7" borderId="2" applyNumberFormat="0" applyFont="0" applyAlignment="0" applyProtection="0"/>
    <xf numFmtId="0" fontId="75" fillId="8" borderId="0" applyNumberFormat="0" applyBorder="0" applyAlignment="0" applyProtection="0"/>
    <xf numFmtId="0" fontId="36" fillId="0" borderId="0" applyNumberFormat="0" applyAlignment="0">
      <protection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21" fillId="0" borderId="0">
      <alignment/>
      <protection/>
    </xf>
    <xf numFmtId="0" fontId="83" fillId="0" borderId="4" applyNumberFormat="0" applyFill="0" applyAlignment="0" applyProtection="0"/>
    <xf numFmtId="0" fontId="21" fillId="0" borderId="0">
      <alignment/>
      <protection locked="0"/>
    </xf>
    <xf numFmtId="0" fontId="75" fillId="9" borderId="0" applyNumberFormat="0" applyBorder="0" applyAlignment="0" applyProtection="0"/>
    <xf numFmtId="0" fontId="78" fillId="0" borderId="5" applyNumberFormat="0" applyFill="0" applyAlignment="0" applyProtection="0"/>
    <xf numFmtId="0" fontId="28" fillId="0" borderId="0">
      <alignment/>
      <protection/>
    </xf>
    <xf numFmtId="0" fontId="75" fillId="10" borderId="0" applyNumberFormat="0" applyBorder="0" applyAlignment="0" applyProtection="0"/>
    <xf numFmtId="0" fontId="84" fillId="11" borderId="6" applyNumberFormat="0" applyAlignment="0" applyProtection="0"/>
    <xf numFmtId="182" fontId="5" fillId="0" borderId="0" applyFont="0" applyFill="0" applyBorder="0" applyAlignment="0" applyProtection="0"/>
    <xf numFmtId="49" fontId="8" fillId="0" borderId="0" applyProtection="0">
      <alignment horizontal="left"/>
    </xf>
    <xf numFmtId="0" fontId="21" fillId="0" borderId="0">
      <alignment/>
      <protection locked="0"/>
    </xf>
    <xf numFmtId="0" fontId="85" fillId="11" borderId="1" applyNumberFormat="0" applyAlignment="0" applyProtection="0"/>
    <xf numFmtId="0" fontId="86" fillId="12" borderId="7" applyNumberFormat="0" applyAlignment="0" applyProtection="0"/>
    <xf numFmtId="0" fontId="75" fillId="13" borderId="0" applyNumberFormat="0" applyBorder="0" applyAlignment="0" applyProtection="0"/>
    <xf numFmtId="0" fontId="21" fillId="0" borderId="0">
      <alignment/>
      <protection locked="0"/>
    </xf>
    <xf numFmtId="0" fontId="71" fillId="14" borderId="0" applyNumberFormat="0" applyBorder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9" fillId="15" borderId="0" applyNumberFormat="0" applyBorder="0" applyAlignment="0" applyProtection="0"/>
    <xf numFmtId="0" fontId="90" fillId="16" borderId="0" applyNumberFormat="0" applyBorder="0" applyAlignment="0" applyProtection="0"/>
    <xf numFmtId="0" fontId="71" fillId="17" borderId="0" applyNumberFormat="0" applyBorder="0" applyAlignment="0" applyProtection="0"/>
    <xf numFmtId="0" fontId="75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40" fillId="0" borderId="0" applyNumberFormat="0" applyFont="0" applyFill="0" applyBorder="0" applyAlignment="0" applyProtection="0"/>
    <xf numFmtId="0" fontId="21" fillId="0" borderId="0">
      <alignment/>
      <protection/>
    </xf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21" fillId="0" borderId="0">
      <alignment/>
      <protection locked="0"/>
    </xf>
    <xf numFmtId="0" fontId="75" fillId="27" borderId="0" applyNumberFormat="0" applyBorder="0" applyAlignment="0" applyProtection="0"/>
    <xf numFmtId="0" fontId="71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5" fillId="32" borderId="0" applyNumberFormat="0" applyBorder="0" applyAlignment="0" applyProtection="0"/>
    <xf numFmtId="0" fontId="21" fillId="0" borderId="0">
      <alignment/>
      <protection locked="0"/>
    </xf>
    <xf numFmtId="0" fontId="21" fillId="0" borderId="0">
      <alignment/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181" fontId="8" fillId="0" borderId="0" applyFill="0" applyBorder="0" applyProtection="0">
      <alignment horizontal="right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33" borderId="1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3" fontId="74" fillId="0" borderId="0" applyFont="0" applyFill="0" applyBorder="0" applyAlignment="0" applyProtection="0"/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/>
    </xf>
    <xf numFmtId="184" fontId="8" fillId="0" borderId="0" applyFill="0" applyBorder="0" applyProtection="0">
      <alignment horizontal="right"/>
    </xf>
    <xf numFmtId="185" fontId="8" fillId="0" borderId="0" applyFill="0" applyBorder="0" applyProtection="0">
      <alignment horizontal="right"/>
    </xf>
    <xf numFmtId="186" fontId="26" fillId="0" borderId="0" applyFill="0" applyBorder="0" applyProtection="0">
      <alignment horizontal="center"/>
    </xf>
    <xf numFmtId="177" fontId="26" fillId="0" borderId="0" applyFill="0" applyBorder="0" applyProtection="0">
      <alignment horizontal="center"/>
    </xf>
    <xf numFmtId="187" fontId="8" fillId="0" borderId="0" applyFill="0" applyBorder="0" applyProtection="0">
      <alignment horizontal="right"/>
    </xf>
    <xf numFmtId="14" fontId="27" fillId="0" borderId="0">
      <alignment horizontal="center" wrapText="1"/>
      <protection locked="0"/>
    </xf>
    <xf numFmtId="0" fontId="52" fillId="0" borderId="0">
      <alignment/>
      <protection/>
    </xf>
    <xf numFmtId="183" fontId="49" fillId="0" borderId="0" applyFill="0" applyBorder="0" applyProtection="0">
      <alignment horizontal="right"/>
    </xf>
    <xf numFmtId="188" fontId="8" fillId="0" borderId="0" applyFill="0" applyBorder="0" applyProtection="0">
      <alignment horizontal="right"/>
    </xf>
    <xf numFmtId="178" fontId="8" fillId="0" borderId="0" applyFill="0" applyBorder="0" applyProtection="0">
      <alignment horizontal="right"/>
    </xf>
    <xf numFmtId="189" fontId="0" fillId="0" borderId="0" applyFill="0" applyBorder="0" applyAlignment="0">
      <protection/>
    </xf>
    <xf numFmtId="0" fontId="53" fillId="0" borderId="0">
      <alignment/>
      <protection/>
    </xf>
    <xf numFmtId="179" fontId="21" fillId="0" borderId="0">
      <alignment/>
      <protection/>
    </xf>
    <xf numFmtId="0" fontId="51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54" fillId="0" borderId="11">
      <alignment/>
      <protection/>
    </xf>
    <xf numFmtId="0" fontId="55" fillId="0" borderId="12">
      <alignment horizontal="center"/>
      <protection/>
    </xf>
    <xf numFmtId="38" fontId="35" fillId="34" borderId="0" applyBorder="0" applyAlignment="0" applyProtection="0"/>
    <xf numFmtId="179" fontId="21" fillId="0" borderId="0">
      <alignment/>
      <protection/>
    </xf>
    <xf numFmtId="179" fontId="21" fillId="0" borderId="0">
      <alignment/>
      <protection/>
    </xf>
    <xf numFmtId="191" fontId="5" fillId="0" borderId="0" applyFont="0" applyFill="0" applyBorder="0" applyAlignment="0" applyProtection="0"/>
    <xf numFmtId="179" fontId="21" fillId="0" borderId="0">
      <alignment/>
      <protection/>
    </xf>
    <xf numFmtId="179" fontId="21" fillId="0" borderId="0">
      <alignment/>
      <protection/>
    </xf>
    <xf numFmtId="179" fontId="21" fillId="0" borderId="0">
      <alignment/>
      <protection/>
    </xf>
    <xf numFmtId="179" fontId="21" fillId="0" borderId="0">
      <alignment/>
      <protection/>
    </xf>
    <xf numFmtId="179" fontId="21" fillId="0" borderId="0">
      <alignment/>
      <protection/>
    </xf>
    <xf numFmtId="41" fontId="21" fillId="0" borderId="0" applyFont="0" applyFill="0" applyBorder="0" applyAlignment="0" applyProtection="0"/>
    <xf numFmtId="190" fontId="8" fillId="0" borderId="0" applyFont="0" applyFill="0" applyBorder="0" applyAlignment="0" applyProtection="0"/>
    <xf numFmtId="192" fontId="8" fillId="0" borderId="0">
      <alignment/>
      <protection/>
    </xf>
    <xf numFmtId="0" fontId="57" fillId="0" borderId="0" applyNumberFormat="0" applyAlignment="0">
      <protection/>
    </xf>
    <xf numFmtId="0" fontId="58" fillId="0" borderId="0" applyNumberFormat="0" applyAlignment="0">
      <protection/>
    </xf>
    <xf numFmtId="193" fontId="59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9" fillId="0" borderId="0" applyFont="0" applyFill="0" applyBorder="0" applyAlignment="0" applyProtection="0"/>
    <xf numFmtId="15" fontId="40" fillId="0" borderId="0">
      <alignment/>
      <protection/>
    </xf>
    <xf numFmtId="196" fontId="8" fillId="0" borderId="0" applyFont="0" applyFill="0" applyBorder="0" applyAlignment="0" applyProtection="0"/>
    <xf numFmtId="0" fontId="21" fillId="0" borderId="0">
      <alignment/>
      <protection locked="0"/>
    </xf>
    <xf numFmtId="39" fontId="5" fillId="0" borderId="0">
      <alignment/>
      <protection/>
    </xf>
    <xf numFmtId="197" fontId="56" fillId="0" borderId="0">
      <alignment horizontal="right"/>
      <protection/>
    </xf>
    <xf numFmtId="0" fontId="21" fillId="0" borderId="0">
      <alignment/>
      <protection/>
    </xf>
    <xf numFmtId="0" fontId="60" fillId="0" borderId="0">
      <alignment horizontal="left"/>
      <protection/>
    </xf>
    <xf numFmtId="43" fontId="8" fillId="0" borderId="0" applyFont="0" applyFill="0" applyBorder="0" applyAlignment="0" applyProtection="0"/>
    <xf numFmtId="0" fontId="61" fillId="0" borderId="13" applyNumberFormat="0" applyAlignment="0" applyProtection="0"/>
    <xf numFmtId="0" fontId="61" fillId="0" borderId="14">
      <alignment horizontal="left" vertical="center"/>
      <protection/>
    </xf>
    <xf numFmtId="10" fontId="35" fillId="35" borderId="10" applyBorder="0" applyAlignment="0" applyProtection="0"/>
    <xf numFmtId="43" fontId="5" fillId="0" borderId="0" applyFont="0" applyFill="0" applyBorder="0" applyAlignment="0" applyProtection="0"/>
    <xf numFmtId="198" fontId="5" fillId="36" borderId="0">
      <alignment/>
      <protection/>
    </xf>
    <xf numFmtId="0" fontId="51" fillId="37" borderId="0" applyNumberFormat="0" applyFont="0" applyBorder="0" applyAlignment="0" applyProtection="0"/>
    <xf numFmtId="38" fontId="14" fillId="0" borderId="0">
      <alignment/>
      <protection/>
    </xf>
    <xf numFmtId="38" fontId="62" fillId="0" borderId="0">
      <alignment/>
      <protection/>
    </xf>
    <xf numFmtId="38" fontId="50" fillId="0" borderId="0">
      <alignment/>
      <protection/>
    </xf>
    <xf numFmtId="38" fontId="5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 applyFont="0" applyFill="0">
      <alignment horizontal="fill"/>
      <protection/>
    </xf>
    <xf numFmtId="0" fontId="5" fillId="0" borderId="0">
      <alignment vertical="center"/>
      <protection/>
    </xf>
    <xf numFmtId="198" fontId="5" fillId="38" borderId="0">
      <alignment/>
      <protection/>
    </xf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37" fontId="63" fillId="0" borderId="0">
      <alignment/>
      <protection/>
    </xf>
    <xf numFmtId="0" fontId="8" fillId="0" borderId="0">
      <alignment/>
      <protection/>
    </xf>
    <xf numFmtId="19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5" fillId="34" borderId="10">
      <alignment/>
      <protection/>
    </xf>
    <xf numFmtId="201" fontId="64" fillId="0" borderId="0">
      <alignment/>
      <protection/>
    </xf>
    <xf numFmtId="202" fontId="5" fillId="0" borderId="0" applyFill="0" applyBorder="0" applyAlignment="0" applyProtection="0"/>
    <xf numFmtId="0" fontId="65" fillId="39" borderId="0" applyNumberFormat="0">
      <alignment/>
      <protection/>
    </xf>
    <xf numFmtId="0" fontId="29" fillId="0" borderId="10">
      <alignment horizontal="center"/>
      <protection/>
    </xf>
    <xf numFmtId="0" fontId="29" fillId="0" borderId="0">
      <alignment horizontal="center" vertical="center"/>
      <protection/>
    </xf>
    <xf numFmtId="0" fontId="66" fillId="0" borderId="0" applyNumberFormat="0" applyFill="0">
      <alignment horizontal="left" vertical="center"/>
      <protection/>
    </xf>
    <xf numFmtId="0" fontId="54" fillId="0" borderId="0">
      <alignment/>
      <protection/>
    </xf>
    <xf numFmtId="40" fontId="67" fillId="0" borderId="0" applyBorder="0">
      <alignment horizontal="right"/>
      <protection/>
    </xf>
    <xf numFmtId="0" fontId="5" fillId="0" borderId="0">
      <alignment/>
      <protection/>
    </xf>
    <xf numFmtId="0" fontId="68" fillId="0" borderId="0" applyNumberFormat="0" applyFill="0" applyBorder="0" applyAlignment="0" applyProtection="0"/>
    <xf numFmtId="0" fontId="4" fillId="0" borderId="0" applyFill="0" applyBorder="0" applyAlignment="0">
      <protection/>
    </xf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206" fontId="0" fillId="0" borderId="0" applyFont="0" applyFill="0" applyBorder="0" applyAlignment="0" applyProtection="0"/>
    <xf numFmtId="190" fontId="21" fillId="0" borderId="1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9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207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43" fontId="6" fillId="0" borderId="10" xfId="0" applyNumberFormat="1" applyFont="1" applyFill="1" applyBorder="1" applyAlignment="1">
      <alignment horizontal="center"/>
    </xf>
    <xf numFmtId="207" fontId="6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 vertical="center"/>
    </xf>
    <xf numFmtId="208" fontId="6" fillId="0" borderId="10" xfId="0" applyNumberFormat="1" applyFont="1" applyFill="1" applyBorder="1" applyAlignment="1">
      <alignment horizontal="center"/>
    </xf>
    <xf numFmtId="208" fontId="6" fillId="0" borderId="10" xfId="0" applyNumberFormat="1" applyFont="1" applyFill="1" applyBorder="1" applyAlignment="1">
      <alignment horizontal="center" vertical="center"/>
    </xf>
    <xf numFmtId="207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207" fontId="4" fillId="0" borderId="15" xfId="0" applyNumberFormat="1" applyFont="1" applyFill="1" applyBorder="1" applyAlignment="1">
      <alignment horizontal="center" vertical="center" wrapText="1"/>
    </xf>
    <xf numFmtId="207" fontId="6" fillId="0" borderId="16" xfId="0" applyNumberFormat="1" applyFont="1" applyFill="1" applyBorder="1" applyAlignment="1">
      <alignment horizontal="center" vertical="center" wrapText="1"/>
    </xf>
    <xf numFmtId="207" fontId="6" fillId="0" borderId="17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/>
    </xf>
    <xf numFmtId="207" fontId="4" fillId="0" borderId="15" xfId="0" applyNumberFormat="1" applyFont="1" applyFill="1" applyBorder="1" applyAlignment="1">
      <alignment horizontal="center" vertical="center"/>
    </xf>
    <xf numFmtId="207" fontId="6" fillId="0" borderId="16" xfId="0" applyNumberFormat="1" applyFont="1" applyFill="1" applyBorder="1" applyAlignment="1">
      <alignment horizontal="center" vertical="center"/>
    </xf>
    <xf numFmtId="207" fontId="6" fillId="0" borderId="17" xfId="0" applyNumberFormat="1" applyFont="1" applyFill="1" applyBorder="1" applyAlignment="1">
      <alignment horizontal="center" vertical="center"/>
    </xf>
    <xf numFmtId="207" fontId="4" fillId="0" borderId="0" xfId="0" applyNumberFormat="1" applyFont="1" applyFill="1" applyBorder="1" applyAlignment="1">
      <alignment vertical="center"/>
    </xf>
    <xf numFmtId="207" fontId="6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20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1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0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09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09" fontId="12" fillId="0" borderId="10" xfId="0" applyNumberFormat="1" applyFont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209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209" fontId="8" fillId="0" borderId="12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209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43" fontId="8" fillId="0" borderId="10" xfId="0" applyNumberFormat="1" applyFont="1" applyBorder="1" applyAlignment="1">
      <alignment horizontal="center" vertical="center"/>
    </xf>
    <xf numFmtId="211" fontId="4" fillId="0" borderId="0" xfId="0" applyNumberFormat="1" applyFont="1" applyAlignment="1">
      <alignment vertical="center"/>
    </xf>
    <xf numFmtId="211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right" vertical="center"/>
    </xf>
    <xf numFmtId="43" fontId="4" fillId="0" borderId="10" xfId="24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43" fontId="8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3" fontId="8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43" fontId="8" fillId="0" borderId="0" xfId="0" applyNumberFormat="1" applyFont="1" applyAlignment="1">
      <alignment vertical="center"/>
    </xf>
    <xf numFmtId="212" fontId="8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21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1" fillId="0" borderId="19" xfId="0" applyNumberFormat="1" applyFont="1" applyBorder="1" applyAlignment="1">
      <alignment horizontal="center" vertical="center"/>
    </xf>
    <xf numFmtId="49" fontId="92" fillId="0" borderId="2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92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</cellXfs>
  <cellStyles count="188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Œ…‹æØ‚è_Region Orders (2)" xfId="29"/>
    <cellStyle name="注释" xfId="30"/>
    <cellStyle name="60% - 强调文字颜色 2" xfId="31"/>
    <cellStyle name="Entered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一般_NEGS" xfId="39"/>
    <cellStyle name="标题 2" xfId="40"/>
    <cellStyle name="_long term loan - others 300504_(中企华)审计评估联合申报明细表.V1" xfId="41"/>
    <cellStyle name="60% - 强调文字颜色 1" xfId="42"/>
    <cellStyle name="标题 3" xfId="43"/>
    <cellStyle name="??_0N-HANDLING " xfId="44"/>
    <cellStyle name="60% - 强调文字颜色 4" xfId="45"/>
    <cellStyle name="输出" xfId="46"/>
    <cellStyle name="霓付 [0]_97MBO" xfId="47"/>
    <cellStyle name="@_text" xfId="48"/>
    <cellStyle name="_KPMG original version_(中企华)审计评估联合申报明细表.V1" xfId="49"/>
    <cellStyle name="计算" xfId="50"/>
    <cellStyle name="检查单元格" xfId="51"/>
    <cellStyle name="强调文字颜色 2" xfId="52"/>
    <cellStyle name="_long term loan - others 300504" xfId="53"/>
    <cellStyle name="20% - 强调文字颜色 6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PSChar" xfId="67"/>
    <cellStyle name="_Part III.200406.Loan and Liabilities details.(Site Name)_Shenhua PBC package 050530" xfId="68"/>
    <cellStyle name="20% - 强调文字颜色 4" xfId="69"/>
    <cellStyle name="40% - 强调文字颜色 4" xfId="70"/>
    <cellStyle name="_long term loan - others 300504_KPMG original version_附件1：审计评估联合申报明细表" xfId="71"/>
    <cellStyle name="强调文字颜色 5" xfId="72"/>
    <cellStyle name="40% - 强调文字颜色 5" xfId="73"/>
    <cellStyle name="60% - 强调文字颜色 5" xfId="74"/>
    <cellStyle name="强调文字颜色 6" xfId="75"/>
    <cellStyle name="0,0&#13;&#10;NA&#13;&#10;" xfId="76"/>
    <cellStyle name="千位_ 应交税金审定表" xfId="77"/>
    <cellStyle name="40% - 强调文字颜色 6" xfId="78"/>
    <cellStyle name="60% - 强调文字颜色 6" xfId="79"/>
    <cellStyle name="_KPMG original version_附件1：审计评估联合申报明细表" xfId="80"/>
    <cellStyle name="_long term loan - others 300504_KPMG original version_(中企华)审计评估联合申报明细表.V1" xfId="81"/>
    <cellStyle name="??" xfId="82"/>
    <cellStyle name="?? [0]" xfId="83"/>
    <cellStyle name="_CBRE明细表" xfId="84"/>
    <cellStyle name="_(中企华)审计评估联合申报明细表.V1" xfId="85"/>
    <cellStyle name="_KPMG original version" xfId="86"/>
    <cellStyle name="_long term loan - others 300504_KPMG original version" xfId="87"/>
    <cellStyle name="_long term loan - others 300504_Shenhua PBC package 050530" xfId="88"/>
    <cellStyle name="_long term loan - others 300504_Shenhua PBC package 050530_(中企华)审计评估联合申报明细表.V1" xfId="89"/>
    <cellStyle name="_long term loan - others 300504_Shenhua PBC package 050530_附件1：审计评估联合申报明细表" xfId="90"/>
    <cellStyle name="{Thousand}" xfId="91"/>
    <cellStyle name="_long term loan - others 300504_附件1：审计评估联合申报明细表" xfId="92"/>
    <cellStyle name="_long term loan - others 300504_审计调查表.V3" xfId="93"/>
    <cellStyle name="_Part III.200406.Loan and Liabilities details.(Site Name)" xfId="94"/>
    <cellStyle name="_Part III.200406.Loan and Liabilities details.(Site Name)_(中企华)审计评估联合申报明细表.V1" xfId="95"/>
    <cellStyle name="_Part III.200406.Loan and Liabilities details.(Site Name)_KPMG original version" xfId="96"/>
    <cellStyle name="_Part III.200406.Loan and Liabilities details.(Site Name)_KPMG original version_(中企华)审计评估联合申报明细表.V1" xfId="97"/>
    <cellStyle name="_Part III.200406.Loan and Liabilities details.(Site Name)_KPMG original version_附件1：审计评估联合申报明细表" xfId="98"/>
    <cellStyle name="_Part III.200406.Loan and Liabilities details.(Site Name)_Shenhua PBC package 050530_(中企华)审计评估联合申报明细表.V1" xfId="99"/>
    <cellStyle name="_Part III.200406.Loan and Liabilities details.(Site Name)_Shenhua PBC package 050530_附件1：审计评估联合申报明细表" xfId="100"/>
    <cellStyle name="entry box" xfId="101"/>
    <cellStyle name="_Part III.200406.Loan and Liabilities details.(Site Name)_附件1：审计评估联合申报明细表" xfId="102"/>
    <cellStyle name="_Part III.200406.Loan and Liabilities details.(Site Name)_审计调查表.V3" xfId="103"/>
    <cellStyle name="千位分隔 2" xfId="104"/>
    <cellStyle name="_Shenhua PBC package 050530" xfId="105"/>
    <cellStyle name="_Shenhua PBC package 050530_(中企华)审计评估联合申报明细表.V1" xfId="106"/>
    <cellStyle name="_Shenhua PBC package 050530_附件1：审计评估联合申报明细表" xfId="107"/>
    <cellStyle name="_房屋建筑评估申报表" xfId="108"/>
    <cellStyle name="_附件1：审计评估联合申报明细表" xfId="109"/>
    <cellStyle name="_审计调查表.V3" xfId="110"/>
    <cellStyle name="_文函专递0211-施工企业调查表（附件）" xfId="111"/>
    <cellStyle name="{Comma [0]}" xfId="112"/>
    <cellStyle name="{Comma}" xfId="113"/>
    <cellStyle name="{Date}" xfId="114"/>
    <cellStyle name="{Month}" xfId="115"/>
    <cellStyle name="{Thousand [0]}" xfId="116"/>
    <cellStyle name="per.style" xfId="117"/>
    <cellStyle name="钎霖_laroux" xfId="118"/>
    <cellStyle name="{Percent}" xfId="119"/>
    <cellStyle name="{Z'0000(1 dec)}" xfId="120"/>
    <cellStyle name="{Z'0000(4 dec)}" xfId="121"/>
    <cellStyle name="Calc Currency (0)" xfId="122"/>
    <cellStyle name="category" xfId="123"/>
    <cellStyle name="Comma  - Style3" xfId="124"/>
    <cellStyle name="Column Headings" xfId="125"/>
    <cellStyle name="Column$Headings" xfId="126"/>
    <cellStyle name="Model" xfId="127"/>
    <cellStyle name="Column_Title" xfId="128"/>
    <cellStyle name="Grey" xfId="129"/>
    <cellStyle name="Comma  - Style1" xfId="130"/>
    <cellStyle name="Comma  - Style2" xfId="131"/>
    <cellStyle name="Milliers_!!!GO" xfId="132"/>
    <cellStyle name="Comma  - Style4" xfId="133"/>
    <cellStyle name="Comma  - Style5" xfId="134"/>
    <cellStyle name="Comma  - Style6" xfId="135"/>
    <cellStyle name="Comma  - Style7" xfId="136"/>
    <cellStyle name="Comma  - Style8" xfId="137"/>
    <cellStyle name="Comma [0]_laroux" xfId="138"/>
    <cellStyle name="Comma_02(2003.12.31 PBC package.040304)" xfId="139"/>
    <cellStyle name="comma-d" xfId="140"/>
    <cellStyle name="Copied" xfId="141"/>
    <cellStyle name="COST1" xfId="142"/>
    <cellStyle name="Currency [0]_353HHC" xfId="143"/>
    <cellStyle name="Monétaire_!!!GO" xfId="144"/>
    <cellStyle name="Currency_353HHC" xfId="145"/>
    <cellStyle name="Date" xfId="146"/>
    <cellStyle name="Euro" xfId="147"/>
    <cellStyle name="e鯪9Y_x000B_" xfId="148"/>
    <cellStyle name="Normal - Style1" xfId="149"/>
    <cellStyle name="Format Number Column" xfId="150"/>
    <cellStyle name="gcd" xfId="151"/>
    <cellStyle name="HEADER" xfId="152"/>
    <cellStyle name="千分位_ 白土" xfId="153"/>
    <cellStyle name="Header1" xfId="154"/>
    <cellStyle name="Header2" xfId="155"/>
    <cellStyle name="Input [yellow]" xfId="156"/>
    <cellStyle name="千位分隔 2 4" xfId="157"/>
    <cellStyle name="Input Cells" xfId="158"/>
    <cellStyle name="InputArea" xfId="159"/>
    <cellStyle name="KPMG Heading 1" xfId="160"/>
    <cellStyle name="KPMG Heading 2" xfId="161"/>
    <cellStyle name="KPMG Heading 3" xfId="162"/>
    <cellStyle name="KPMG Heading 4" xfId="163"/>
    <cellStyle name="KPMG Normal" xfId="164"/>
    <cellStyle name="KPMG Normal Text" xfId="165"/>
    <cellStyle name="Lines Fill" xfId="166"/>
    <cellStyle name="常规 2" xfId="167"/>
    <cellStyle name="Linked Cells" xfId="168"/>
    <cellStyle name="Milliers [0]_!!!GO" xfId="169"/>
    <cellStyle name="Monétaire [0]_!!!GO" xfId="170"/>
    <cellStyle name="常规 4" xfId="171"/>
    <cellStyle name="New Times Roman" xfId="172"/>
    <cellStyle name="no dec" xfId="173"/>
    <cellStyle name="Normal_0105第二套审计报表定稿" xfId="174"/>
    <cellStyle name="Œ…‹æØ‚è [0.00]_Region Orders (2)" xfId="175"/>
    <cellStyle name="Percent [2]" xfId="176"/>
    <cellStyle name="Percent_PICC package Sept2002 (V120021005)1" xfId="177"/>
    <cellStyle name="Prefilled" xfId="178"/>
    <cellStyle name="pricing" xfId="179"/>
    <cellStyle name="RevList" xfId="180"/>
    <cellStyle name="Sheet Head" xfId="181"/>
    <cellStyle name="style" xfId="182"/>
    <cellStyle name="style1" xfId="183"/>
    <cellStyle name="style2" xfId="184"/>
    <cellStyle name="subhead" xfId="185"/>
    <cellStyle name="Subtotal" xfId="186"/>
    <cellStyle name="常规 5" xfId="187"/>
    <cellStyle name="分级显示行_1_4附件二凯旋评估表" xfId="188"/>
    <cellStyle name="公司标准表" xfId="189"/>
    <cellStyle name="霓付_97MBO" xfId="190"/>
    <cellStyle name="烹拳 [0]_97MBO" xfId="191"/>
    <cellStyle name="烹拳_97MBO" xfId="192"/>
    <cellStyle name="普通_ 白土" xfId="193"/>
    <cellStyle name="千分位[0]_ 白土" xfId="194"/>
    <cellStyle name="千位[0]_ 应交税金审定表" xfId="195"/>
    <cellStyle name="资产" xfId="196"/>
    <cellStyle name="콤마 [0]_BOILER-CO1" xfId="197"/>
    <cellStyle name="콤마_BOILER-CO1" xfId="198"/>
    <cellStyle name="통화 [0]_BOILER-CO1" xfId="199"/>
    <cellStyle name="통화_BOILER-CO1" xfId="200"/>
    <cellStyle name="표준_0N-HANDLING 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998;&#31867;&#27719;&#24635;!A1" /><Relationship Id="rId2" Type="http://schemas.openxmlformats.org/officeDocument/2006/relationships/hyperlink" Target="#&#32034;&#24341;&#30446;&#2440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304800</xdr:rowOff>
    </xdr:from>
    <xdr:ext cx="600075" cy="228600"/>
    <xdr:sp>
      <xdr:nvSpPr>
        <xdr:cNvPr id="1" name="AutoShape 451">
          <a:hlinkClick r:id="rId1"/>
        </xdr:cNvPr>
        <xdr:cNvSpPr>
          <a:spLocks/>
        </xdr:cNvSpPr>
      </xdr:nvSpPr>
      <xdr:spPr>
        <a:xfrm>
          <a:off x="0" y="304800"/>
          <a:ext cx="600075" cy="228600"/>
        </a:xfrm>
        <a:prstGeom prst="flowChartProcess">
          <a:avLst/>
        </a:prstGeom>
        <a:solidFill>
          <a:srgbClr val="FFFF00"/>
        </a:solidFill>
        <a:ln w="76200" cmpd="tri">
          <a:solidFill>
            <a:srgbClr val="CC99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/>
            <a:t>◄</a:t>
          </a:r>
          <a:r>
            <a:rPr lang="en-US" cap="none" sz="1100" b="0" i="0" u="none" baseline="0">
              <a:solidFill>
                <a:srgbClr val="000000"/>
              </a:solidFill>
            </a:rPr>
            <a:t>汇总表</a:t>
          </a:r>
        </a:p>
      </xdr:txBody>
    </xdr:sp>
    <xdr:clientData fPrintsWithSheet="0"/>
  </xdr:oneCellAnchor>
  <xdr:oneCellAnchor>
    <xdr:from>
      <xdr:col>0</xdr:col>
      <xdr:colOff>9525</xdr:colOff>
      <xdr:row>0</xdr:row>
      <xdr:rowOff>0</xdr:rowOff>
    </xdr:from>
    <xdr:ext cx="590550" cy="238125"/>
    <xdr:sp>
      <xdr:nvSpPr>
        <xdr:cNvPr id="2" name="AutoShape 452">
          <a:hlinkClick r:id="rId2"/>
        </xdr:cNvPr>
        <xdr:cNvSpPr>
          <a:spLocks/>
        </xdr:cNvSpPr>
      </xdr:nvSpPr>
      <xdr:spPr>
        <a:xfrm>
          <a:off x="9525" y="0"/>
          <a:ext cx="590550" cy="238125"/>
        </a:xfrm>
        <a:prstGeom prst="flowChartProcess">
          <a:avLst/>
        </a:prstGeom>
        <a:solidFill>
          <a:srgbClr val="B7DEE8"/>
        </a:solidFill>
        <a:ln w="76200" cmpd="tri">
          <a:solidFill>
            <a:srgbClr val="CC99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/>
            <a:t>◄</a:t>
          </a:r>
          <a:r>
            <a:rPr lang="en-US" cap="none" sz="1100" b="0" i="0" u="none" baseline="0">
              <a:solidFill>
                <a:srgbClr val="000000"/>
              </a:solidFill>
            </a:rPr>
            <a:t>索引页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12</xdr:row>
      <xdr:rowOff>9525</xdr:rowOff>
    </xdr:from>
    <xdr:to>
      <xdr:col>4</xdr:col>
      <xdr:colOff>57150</xdr:colOff>
      <xdr:row>23</xdr:row>
      <xdr:rowOff>0</xdr:rowOff>
    </xdr:to>
    <xdr:pic>
      <xdr:nvPicPr>
        <xdr:cNvPr id="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066925"/>
          <a:ext cx="36004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47625</xdr:rowOff>
    </xdr:from>
    <xdr:to>
      <xdr:col>4</xdr:col>
      <xdr:colOff>38100</xdr:colOff>
      <xdr:row>11</xdr:row>
      <xdr:rowOff>152400</xdr:rowOff>
    </xdr:to>
    <xdr:pic>
      <xdr:nvPicPr>
        <xdr:cNvPr id="2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47625"/>
          <a:ext cx="36099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342900</xdr:colOff>
      <xdr:row>23</xdr:row>
      <xdr:rowOff>28575</xdr:rowOff>
    </xdr:to>
    <xdr:pic>
      <xdr:nvPicPr>
        <xdr:cNvPr id="3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426720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57150</xdr:rowOff>
    </xdr:from>
    <xdr:to>
      <xdr:col>2</xdr:col>
      <xdr:colOff>847725</xdr:colOff>
      <xdr:row>37</xdr:row>
      <xdr:rowOff>38100</xdr:rowOff>
    </xdr:to>
    <xdr:pic>
      <xdr:nvPicPr>
        <xdr:cNvPr id="4" name="Picture 3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00500"/>
          <a:ext cx="47720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23</xdr:row>
      <xdr:rowOff>85725</xdr:rowOff>
    </xdr:from>
    <xdr:to>
      <xdr:col>6</xdr:col>
      <xdr:colOff>428625</xdr:colOff>
      <xdr:row>32</xdr:row>
      <xdr:rowOff>104775</xdr:rowOff>
    </xdr:to>
    <xdr:pic>
      <xdr:nvPicPr>
        <xdr:cNvPr id="5" name="Picture 3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91075" y="4029075"/>
          <a:ext cx="4781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95250</xdr:rowOff>
    </xdr:from>
    <xdr:to>
      <xdr:col>11</xdr:col>
      <xdr:colOff>428625</xdr:colOff>
      <xdr:row>3</xdr:row>
      <xdr:rowOff>38100</xdr:rowOff>
    </xdr:to>
    <xdr:pic>
      <xdr:nvPicPr>
        <xdr:cNvPr id="6" name="Picture 3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77175" y="95250"/>
          <a:ext cx="4981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</xdr:row>
      <xdr:rowOff>114300</xdr:rowOff>
    </xdr:from>
    <xdr:to>
      <xdr:col>10</xdr:col>
      <xdr:colOff>514350</xdr:colOff>
      <xdr:row>5</xdr:row>
      <xdr:rowOff>0</xdr:rowOff>
    </xdr:to>
    <xdr:pic>
      <xdr:nvPicPr>
        <xdr:cNvPr id="7" name="Picture 39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58125" y="628650"/>
          <a:ext cx="442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</xdr:row>
      <xdr:rowOff>19050</xdr:rowOff>
    </xdr:from>
    <xdr:to>
      <xdr:col>11</xdr:col>
      <xdr:colOff>447675</xdr:colOff>
      <xdr:row>22</xdr:row>
      <xdr:rowOff>0</xdr:rowOff>
    </xdr:to>
    <xdr:pic>
      <xdr:nvPicPr>
        <xdr:cNvPr id="8" name="Picture 3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96225" y="876300"/>
          <a:ext cx="49815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25;&#20581;&#20852;&#19994;&#19994;&#35268;2014\&#22825;&#20581;&#20852;&#19994;&#19994;&#35268;04--&#35780;&#20272;&#26126;&#32454;&#34920;\1&#25104;&#26412;&#27861;&#35780;&#20272;&#26126;&#32454;&#34920;\&#36164;&#20135;&#35780;&#20272;&#26126;&#32454;&#34920;&#65288;&#36890;&#29992;&#65289;2014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索引目录"/>
      <sheetName val="封面"/>
      <sheetName val="填表说明"/>
      <sheetName val="基本信息"/>
      <sheetName val="资产负债表"/>
      <sheetName val="汇总表"/>
      <sheetName val="分类汇总"/>
      <sheetName val="流动汇总"/>
      <sheetName val="货币资金汇总"/>
      <sheetName val="现金"/>
      <sheetName val="银行存款"/>
      <sheetName val="其他货币资金"/>
      <sheetName val="交易性金融资产汇总"/>
      <sheetName val="交易性-股票"/>
      <sheetName val="交易性-债券"/>
      <sheetName val="交易性-基金"/>
      <sheetName val="应收票据"/>
      <sheetName val="应收账款"/>
      <sheetName val="预付款项"/>
      <sheetName val="应收利息"/>
      <sheetName val="应收股利（利润）"/>
      <sheetName val="其他应收款"/>
      <sheetName val="存货汇总"/>
      <sheetName val="材料采购（在途物资）"/>
      <sheetName val="原材料"/>
      <sheetName val="在库周转材料"/>
      <sheetName val="委托加工物资"/>
      <sheetName val="产成品（库存商品）"/>
      <sheetName val="在产品（自制半成品）"/>
      <sheetName val="在产品（开发成本）"/>
      <sheetName val="发出商品"/>
      <sheetName val="在用周转材料"/>
      <sheetName val="一年到期非流动资产"/>
      <sheetName val="其他流动资产"/>
      <sheetName val="非流动资产汇总"/>
      <sheetName val="可供出售金融资产汇总"/>
      <sheetName val="可出售-股票"/>
      <sheetName val="可出售-债券"/>
      <sheetName val="可出售-其他"/>
      <sheetName val="持有到期投资"/>
      <sheetName val="长期应收"/>
      <sheetName val="股权投资"/>
      <sheetName val="投资性房地产汇总"/>
      <sheetName val="投资性房地产-房屋（成本计量）"/>
      <sheetName val="投资性房地产-房屋（公允计量）"/>
      <sheetName val="投资性地产-土地（成本计量）"/>
      <sheetName val="投资性地产-土地（公允计量）"/>
      <sheetName val="固定资产汇总"/>
      <sheetName val="房屋建筑物"/>
      <sheetName val="构筑物"/>
      <sheetName val="管道沟槽"/>
      <sheetName val="井巷工程"/>
      <sheetName val="机器设备"/>
      <sheetName val="车辆"/>
      <sheetName val="电子设备"/>
      <sheetName val="土地"/>
      <sheetName val="在建工程汇总"/>
      <sheetName val="在建-土建"/>
      <sheetName val="在建-矿建"/>
      <sheetName val="在建-设备"/>
      <sheetName val="在建-待摊"/>
      <sheetName val="工程物资"/>
      <sheetName val="固定资产清理"/>
      <sheetName val="生产性生物资产"/>
      <sheetName val="油气资产"/>
      <sheetName val="无形资产汇总"/>
      <sheetName val="无形-土地"/>
      <sheetName val="无形-矿业权"/>
      <sheetName val="无形-其他"/>
      <sheetName val="开发支出"/>
      <sheetName val="商誉"/>
      <sheetName val="长期待摊费用"/>
      <sheetName val="递延所得税资产"/>
      <sheetName val="其他非流动资产"/>
      <sheetName val="流动负债汇总"/>
      <sheetName val="短期借款"/>
      <sheetName val="交易性金融负债"/>
      <sheetName val="应付票据"/>
      <sheetName val="应付账款"/>
      <sheetName val="预收款项"/>
      <sheetName val="职工薪酬"/>
      <sheetName val="应交税费"/>
      <sheetName val="应付利息"/>
      <sheetName val="应付股利（利润）"/>
      <sheetName val="其他应付款"/>
      <sheetName val="一年到期非流动负债"/>
      <sheetName val="其他流动负债"/>
      <sheetName val="非流动负债汇总 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temp"/>
    </sheetNames>
    <sheetDataSet>
      <sheetData sheetId="52">
        <row r="25">
          <cell r="L25">
            <v>0</v>
          </cell>
          <cell r="M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L24"/>
  <sheetViews>
    <sheetView zoomScaleSheetLayoutView="100" workbookViewId="0" topLeftCell="A1">
      <selection activeCell="K11" sqref="K11"/>
    </sheetView>
  </sheetViews>
  <sheetFormatPr defaultColWidth="8.75390625" defaultRowHeight="15.75" customHeight="1" outlineLevelCol="1"/>
  <cols>
    <col min="1" max="1" width="5.625" style="38" customWidth="1"/>
    <col min="2" max="2" width="26.50390625" style="38" customWidth="1"/>
    <col min="3" max="4" width="14.50390625" style="38" hidden="1" customWidth="1" outlineLevel="1"/>
    <col min="5" max="5" width="11.25390625" style="38" customWidth="1" collapsed="1"/>
    <col min="6" max="7" width="11.25390625" style="38" customWidth="1"/>
    <col min="8" max="8" width="14.50390625" style="38" customWidth="1"/>
    <col min="9" max="9" width="11.25390625" style="38" customWidth="1"/>
    <col min="10" max="10" width="16.625" style="38" customWidth="1"/>
    <col min="11" max="12" width="11.25390625" style="38" customWidth="1"/>
    <col min="13" max="32" width="9.00390625" style="38" bestFit="1" customWidth="1"/>
    <col min="33" max="16384" width="8.75390625" style="38" customWidth="1"/>
  </cols>
  <sheetData>
    <row r="1" spans="1:12" s="85" customFormat="1" ht="30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3.5" customHeight="1">
      <c r="A2" s="87" t="s">
        <v>1</v>
      </c>
      <c r="B2" s="87"/>
      <c r="C2" s="87"/>
      <c r="D2" s="87"/>
      <c r="E2" s="87"/>
      <c r="F2" s="87"/>
      <c r="G2" s="88"/>
      <c r="H2" s="88"/>
      <c r="I2" s="88"/>
      <c r="J2" s="88"/>
      <c r="K2" s="88"/>
      <c r="L2" s="88"/>
    </row>
    <row r="3" spans="1:12" ht="15.75" customHeight="1">
      <c r="A3" s="43" t="s">
        <v>2</v>
      </c>
      <c r="K3" s="97"/>
      <c r="L3" s="69" t="s">
        <v>3</v>
      </c>
    </row>
    <row r="4" spans="1:12" s="36" customFormat="1" ht="15.75" customHeight="1">
      <c r="A4" s="89" t="s">
        <v>4</v>
      </c>
      <c r="B4" s="89" t="s">
        <v>5</v>
      </c>
      <c r="C4" s="90" t="s">
        <v>6</v>
      </c>
      <c r="D4" s="91"/>
      <c r="E4" s="92" t="s">
        <v>7</v>
      </c>
      <c r="F4" s="93"/>
      <c r="G4" s="92" t="s">
        <v>8</v>
      </c>
      <c r="H4" s="93"/>
      <c r="I4" s="92" t="s">
        <v>9</v>
      </c>
      <c r="J4" s="93"/>
      <c r="K4" s="98" t="s">
        <v>10</v>
      </c>
      <c r="L4" s="93"/>
    </row>
    <row r="5" spans="1:12" s="36" customFormat="1" ht="15.75" customHeight="1">
      <c r="A5" s="94"/>
      <c r="B5" s="94"/>
      <c r="C5" s="95" t="s">
        <v>11</v>
      </c>
      <c r="D5" s="95" t="s">
        <v>12</v>
      </c>
      <c r="E5" s="96" t="s">
        <v>11</v>
      </c>
      <c r="F5" s="96" t="s">
        <v>12</v>
      </c>
      <c r="G5" s="96" t="s">
        <v>11</v>
      </c>
      <c r="H5" s="96" t="s">
        <v>12</v>
      </c>
      <c r="I5" s="96" t="s">
        <v>11</v>
      </c>
      <c r="J5" s="96" t="s">
        <v>12</v>
      </c>
      <c r="K5" s="96" t="s">
        <v>11</v>
      </c>
      <c r="L5" s="96" t="s">
        <v>12</v>
      </c>
    </row>
    <row r="6" spans="1:12" ht="18" customHeight="1">
      <c r="A6" s="47">
        <v>1</v>
      </c>
      <c r="B6" s="80" t="s">
        <v>13</v>
      </c>
      <c r="C6" s="76">
        <f>'[1]机器设备'!L25</f>
        <v>0</v>
      </c>
      <c r="D6" s="76">
        <f>'[1]机器设备'!M25</f>
        <v>0</v>
      </c>
      <c r="E6" s="76">
        <f>'机器设备-报废'!J35/10000</f>
        <v>31283.325261999995</v>
      </c>
      <c r="F6" s="76">
        <f>'机器设备-报废'!K35/10000</f>
        <v>7748.784486</v>
      </c>
      <c r="G6" s="76" t="s">
        <v>14</v>
      </c>
      <c r="H6" s="76">
        <f>'机器设备-报废'!M35/10000</f>
        <v>3013.0202</v>
      </c>
      <c r="I6" s="76" t="s">
        <v>14</v>
      </c>
      <c r="J6" s="76">
        <f>H6-F6</f>
        <v>-4735.764286</v>
      </c>
      <c r="K6" s="76" t="s">
        <v>14</v>
      </c>
      <c r="L6" s="76">
        <f>IF(F6=0,"",J6/F6*100)</f>
        <v>-61.11622144810287</v>
      </c>
    </row>
    <row r="7" spans="1:12" ht="18" customHeight="1">
      <c r="A7" s="47"/>
      <c r="B7" s="80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8" customHeight="1">
      <c r="A8" s="47"/>
      <c r="B8" s="80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8" customHeight="1">
      <c r="A9" s="47"/>
      <c r="B9" s="80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8" customHeight="1">
      <c r="A10" s="47"/>
      <c r="B10" s="80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8" customHeight="1">
      <c r="A11" s="47"/>
      <c r="B11" s="80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8" customHeight="1">
      <c r="A12" s="47"/>
      <c r="B12" s="80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8" customHeight="1">
      <c r="A13" s="47"/>
      <c r="B13" s="80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8" customHeight="1">
      <c r="A14" s="47"/>
      <c r="B14" s="80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8" customHeight="1">
      <c r="A15" s="47"/>
      <c r="B15" s="80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8" customHeight="1">
      <c r="A16" s="47"/>
      <c r="B16" s="80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8" customHeight="1">
      <c r="A17" s="47"/>
      <c r="B17" s="80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8" customHeight="1">
      <c r="A18" s="47"/>
      <c r="B18" s="80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18" customHeight="1">
      <c r="A19" s="47"/>
      <c r="B19" s="80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8" customHeight="1">
      <c r="A20" s="47"/>
      <c r="B20" s="80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18" customHeight="1">
      <c r="A21" s="47"/>
      <c r="B21" s="80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18" customHeight="1">
      <c r="A22" s="47"/>
      <c r="B22" s="80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5.75" customHeight="1">
      <c r="A23" s="67"/>
      <c r="I23" s="99" t="s">
        <v>15</v>
      </c>
      <c r="J23" s="100"/>
      <c r="K23" s="100"/>
      <c r="L23" s="100"/>
    </row>
    <row r="24" ht="15.75" customHeight="1">
      <c r="A24" s="67"/>
    </row>
  </sheetData>
  <sheetProtection/>
  <mergeCells count="10">
    <mergeCell ref="A1:L1"/>
    <mergeCell ref="A2:L2"/>
    <mergeCell ref="C4:D4"/>
    <mergeCell ref="E4:F4"/>
    <mergeCell ref="G4:H4"/>
    <mergeCell ref="I4:J4"/>
    <mergeCell ref="K4:L4"/>
    <mergeCell ref="I23:L23"/>
    <mergeCell ref="A4:A5"/>
    <mergeCell ref="B4:B5"/>
  </mergeCells>
  <hyperlinks>
    <hyperlink ref="B6" location="机器设备!A1" display="机器设备"/>
  </hyperlinks>
  <printOptions horizontalCentered="1"/>
  <pageMargins left="0.35433070866141736" right="0.35433070866141736" top="0.7874015748031497" bottom="0.7874015748031497" header="0.9448818897637796" footer="0.5118110236220472"/>
  <pageSetup blackAndWhite="1" fitToHeight="0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M7" sqref="M7"/>
    </sheetView>
  </sheetViews>
  <sheetFormatPr defaultColWidth="8.75390625" defaultRowHeight="15.75" customHeight="1"/>
  <cols>
    <col min="1" max="1" width="3.75390625" style="38" customWidth="1"/>
    <col min="2" max="2" width="19.50390625" style="38" customWidth="1"/>
    <col min="3" max="3" width="22.625" style="36" customWidth="1"/>
    <col min="4" max="5" width="4.375" style="38" customWidth="1"/>
    <col min="6" max="6" width="9.75390625" style="39" bestFit="1" customWidth="1"/>
    <col min="7" max="7" width="9.125" style="39" customWidth="1"/>
    <col min="8" max="8" width="12.875" style="36" customWidth="1"/>
    <col min="9" max="9" width="8.625" style="38" customWidth="1"/>
    <col min="10" max="12" width="12.375" style="38" customWidth="1"/>
    <col min="13" max="13" width="15.75390625" style="38" customWidth="1"/>
    <col min="14" max="14" width="12.25390625" style="38" customWidth="1"/>
    <col min="15" max="15" width="14.375" style="38" customWidth="1"/>
    <col min="16" max="17" width="9.00390625" style="38" bestFit="1" customWidth="1"/>
    <col min="18" max="18" width="11.00390625" style="38" bestFit="1" customWidth="1"/>
    <col min="19" max="19" width="22.25390625" style="38" bestFit="1" customWidth="1"/>
    <col min="20" max="29" width="9.00390625" style="38" bestFit="1" customWidth="1"/>
    <col min="30" max="16384" width="8.75390625" style="38" customWidth="1"/>
  </cols>
  <sheetData>
    <row r="1" spans="1:15" ht="30" customHeight="1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3.5" customHeight="1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 customHeight="1">
      <c r="A3" s="43" t="s">
        <v>2</v>
      </c>
      <c r="O3" s="69" t="s">
        <v>18</v>
      </c>
    </row>
    <row r="4" spans="1:15" s="36" customFormat="1" ht="15.75" customHeight="1">
      <c r="A4" s="44" t="s">
        <v>19</v>
      </c>
      <c r="B4" s="45" t="s">
        <v>20</v>
      </c>
      <c r="C4" s="45" t="s">
        <v>21</v>
      </c>
      <c r="D4" s="45" t="s">
        <v>22</v>
      </c>
      <c r="E4" s="45" t="s">
        <v>23</v>
      </c>
      <c r="F4" s="46" t="s">
        <v>24</v>
      </c>
      <c r="G4" s="46" t="s">
        <v>25</v>
      </c>
      <c r="H4" s="45" t="s">
        <v>26</v>
      </c>
      <c r="I4" s="45" t="s">
        <v>27</v>
      </c>
      <c r="J4" s="44" t="s">
        <v>7</v>
      </c>
      <c r="K4" s="47"/>
      <c r="L4" s="70" t="s">
        <v>28</v>
      </c>
      <c r="M4" s="71" t="s">
        <v>8</v>
      </c>
      <c r="N4" s="72" t="s">
        <v>10</v>
      </c>
      <c r="O4" s="45" t="s">
        <v>29</v>
      </c>
    </row>
    <row r="5" spans="1:15" s="36" customFormat="1" ht="15.75" customHeight="1">
      <c r="A5" s="47"/>
      <c r="B5" s="47"/>
      <c r="C5" s="47"/>
      <c r="D5" s="47"/>
      <c r="E5" s="47"/>
      <c r="F5" s="48"/>
      <c r="G5" s="48"/>
      <c r="H5" s="47"/>
      <c r="I5" s="47"/>
      <c r="J5" s="44" t="s">
        <v>11</v>
      </c>
      <c r="K5" s="44" t="s">
        <v>12</v>
      </c>
      <c r="L5" s="73"/>
      <c r="M5" s="74"/>
      <c r="N5" s="75"/>
      <c r="O5" s="47"/>
    </row>
    <row r="6" spans="1:15" ht="18" customHeight="1">
      <c r="A6" s="44" t="s">
        <v>30</v>
      </c>
      <c r="B6" s="49" t="s">
        <v>31</v>
      </c>
      <c r="C6" s="50"/>
      <c r="D6" s="44"/>
      <c r="E6" s="47"/>
      <c r="F6" s="51"/>
      <c r="G6" s="51"/>
      <c r="H6" s="52"/>
      <c r="I6" s="76"/>
      <c r="J6" s="77"/>
      <c r="K6" s="77"/>
      <c r="L6" s="77"/>
      <c r="M6" s="76"/>
      <c r="N6" s="76"/>
      <c r="O6" s="78"/>
    </row>
    <row r="7" spans="1:18" ht="15.75" customHeight="1">
      <c r="A7" s="47">
        <v>1</v>
      </c>
      <c r="B7" s="53" t="s">
        <v>32</v>
      </c>
      <c r="C7" s="54" t="s">
        <v>33</v>
      </c>
      <c r="D7" s="47" t="s">
        <v>34</v>
      </c>
      <c r="E7" s="47">
        <v>176</v>
      </c>
      <c r="F7" s="55">
        <v>40238</v>
      </c>
      <c r="G7" s="55">
        <v>40269</v>
      </c>
      <c r="H7" s="52" t="s">
        <v>35</v>
      </c>
      <c r="I7" s="76">
        <v>7568</v>
      </c>
      <c r="J7" s="76">
        <v>180512800</v>
      </c>
      <c r="K7" s="76">
        <v>48616500</v>
      </c>
      <c r="L7" s="76">
        <v>2800</v>
      </c>
      <c r="M7" s="76">
        <v>21190400</v>
      </c>
      <c r="N7" s="79">
        <v>-56.41315191344503</v>
      </c>
      <c r="O7" s="80" t="s">
        <v>36</v>
      </c>
      <c r="R7" s="83"/>
    </row>
    <row r="8" spans="1:15" ht="15.75" customHeight="1">
      <c r="A8" s="44" t="s">
        <v>37</v>
      </c>
      <c r="B8" s="56" t="s">
        <v>38</v>
      </c>
      <c r="C8" s="54"/>
      <c r="D8" s="47"/>
      <c r="E8" s="47"/>
      <c r="F8" s="55"/>
      <c r="G8" s="55"/>
      <c r="H8" s="52"/>
      <c r="I8" s="76"/>
      <c r="J8" s="76"/>
      <c r="K8" s="76"/>
      <c r="L8" s="76">
        <v>0</v>
      </c>
      <c r="M8" s="76">
        <v>0</v>
      </c>
      <c r="N8" s="79" t="s">
        <v>39</v>
      </c>
      <c r="O8" s="78"/>
    </row>
    <row r="9" spans="1:15" ht="30.75" customHeight="1">
      <c r="A9" s="47">
        <v>2</v>
      </c>
      <c r="B9" s="53" t="s">
        <v>40</v>
      </c>
      <c r="C9" s="54"/>
      <c r="D9" s="47" t="s">
        <v>41</v>
      </c>
      <c r="E9" s="47">
        <v>1</v>
      </c>
      <c r="F9" s="55">
        <v>39995</v>
      </c>
      <c r="G9" s="55">
        <v>40026</v>
      </c>
      <c r="H9" s="52" t="s">
        <v>42</v>
      </c>
      <c r="I9" s="76">
        <v>3.2</v>
      </c>
      <c r="J9" s="76">
        <v>1239781.21</v>
      </c>
      <c r="K9" s="76">
        <v>457580.85</v>
      </c>
      <c r="L9" s="76">
        <v>2900</v>
      </c>
      <c r="M9" s="76">
        <v>9280</v>
      </c>
      <c r="N9" s="79">
        <v>-97.9719431003286</v>
      </c>
      <c r="O9" s="80" t="s">
        <v>43</v>
      </c>
    </row>
    <row r="10" spans="1:15" ht="15.75" customHeight="1">
      <c r="A10" s="47">
        <v>3</v>
      </c>
      <c r="B10" s="53" t="s">
        <v>44</v>
      </c>
      <c r="C10" s="54" t="s">
        <v>45</v>
      </c>
      <c r="D10" s="47" t="s">
        <v>41</v>
      </c>
      <c r="E10" s="47">
        <v>1</v>
      </c>
      <c r="F10" s="55">
        <v>39965</v>
      </c>
      <c r="G10" s="48">
        <v>40087</v>
      </c>
      <c r="H10" s="52" t="s">
        <v>42</v>
      </c>
      <c r="I10" s="76">
        <v>12</v>
      </c>
      <c r="J10" s="76">
        <v>782051.32</v>
      </c>
      <c r="K10" s="76">
        <v>314250.84</v>
      </c>
      <c r="L10" s="76">
        <v>2900</v>
      </c>
      <c r="M10" s="76">
        <v>34800</v>
      </c>
      <c r="N10" s="79">
        <v>-88.92604392083724</v>
      </c>
      <c r="O10" s="80" t="s">
        <v>46</v>
      </c>
    </row>
    <row r="11" spans="1:15" ht="15.75" customHeight="1">
      <c r="A11" s="47">
        <v>4</v>
      </c>
      <c r="B11" s="53" t="s">
        <v>47</v>
      </c>
      <c r="C11" s="54" t="s">
        <v>48</v>
      </c>
      <c r="D11" s="47" t="s">
        <v>34</v>
      </c>
      <c r="E11" s="47">
        <v>1</v>
      </c>
      <c r="F11" s="55">
        <v>40148</v>
      </c>
      <c r="G11" s="48">
        <v>40238</v>
      </c>
      <c r="H11" s="52" t="s">
        <v>35</v>
      </c>
      <c r="I11" s="76">
        <v>1309.29</v>
      </c>
      <c r="J11" s="76">
        <v>50347085.39</v>
      </c>
      <c r="K11" s="76">
        <v>2517354.27</v>
      </c>
      <c r="L11" s="76">
        <v>2800</v>
      </c>
      <c r="M11" s="76">
        <v>3666012</v>
      </c>
      <c r="N11" s="79">
        <v>45.629562103708196</v>
      </c>
      <c r="O11" s="78" t="s">
        <v>49</v>
      </c>
    </row>
    <row r="12" spans="1:15" ht="15.75" customHeight="1">
      <c r="A12" s="47">
        <v>5</v>
      </c>
      <c r="B12" s="53" t="s">
        <v>50</v>
      </c>
      <c r="C12" s="54" t="s">
        <v>51</v>
      </c>
      <c r="D12" s="47" t="s">
        <v>34</v>
      </c>
      <c r="E12" s="47">
        <v>1</v>
      </c>
      <c r="F12" s="55">
        <v>40148</v>
      </c>
      <c r="G12" s="48">
        <v>40238</v>
      </c>
      <c r="H12" s="52" t="s">
        <v>35</v>
      </c>
      <c r="I12" s="76">
        <v>103.44</v>
      </c>
      <c r="J12" s="76">
        <v>5758171.06</v>
      </c>
      <c r="K12" s="76">
        <v>287908.55</v>
      </c>
      <c r="L12" s="76">
        <v>2800</v>
      </c>
      <c r="M12" s="76">
        <v>289632</v>
      </c>
      <c r="N12" s="79">
        <v>0.5986102184183179</v>
      </c>
      <c r="O12" s="78" t="s">
        <v>49</v>
      </c>
    </row>
    <row r="13" spans="1:15" ht="15.75" customHeight="1">
      <c r="A13" s="47">
        <v>6</v>
      </c>
      <c r="B13" s="53" t="s">
        <v>52</v>
      </c>
      <c r="C13" s="54" t="s">
        <v>53</v>
      </c>
      <c r="D13" s="47" t="s">
        <v>34</v>
      </c>
      <c r="E13" s="47">
        <v>1</v>
      </c>
      <c r="F13" s="55">
        <v>40148</v>
      </c>
      <c r="G13" s="48">
        <v>40238</v>
      </c>
      <c r="H13" s="52" t="s">
        <v>35</v>
      </c>
      <c r="I13" s="76">
        <v>62.04</v>
      </c>
      <c r="J13" s="76">
        <v>1817174.3</v>
      </c>
      <c r="K13" s="76">
        <v>90858.72</v>
      </c>
      <c r="L13" s="76">
        <v>2800</v>
      </c>
      <c r="M13" s="76">
        <v>173712</v>
      </c>
      <c r="N13" s="79">
        <v>91.18913407540849</v>
      </c>
      <c r="O13" s="78" t="s">
        <v>49</v>
      </c>
    </row>
    <row r="14" spans="1:15" ht="15.75" customHeight="1">
      <c r="A14" s="47">
        <v>7</v>
      </c>
      <c r="B14" s="53" t="s">
        <v>47</v>
      </c>
      <c r="C14" s="54" t="s">
        <v>48</v>
      </c>
      <c r="D14" s="47" t="s">
        <v>34</v>
      </c>
      <c r="E14" s="47">
        <v>1</v>
      </c>
      <c r="F14" s="55">
        <v>39722</v>
      </c>
      <c r="G14" s="48">
        <v>39904</v>
      </c>
      <c r="H14" s="52" t="s">
        <v>35</v>
      </c>
      <c r="I14" s="76">
        <v>1309.29</v>
      </c>
      <c r="J14" s="76">
        <v>35623931.64</v>
      </c>
      <c r="K14" s="76">
        <v>7673458.56</v>
      </c>
      <c r="L14" s="76">
        <v>2800</v>
      </c>
      <c r="M14" s="76">
        <v>3666012</v>
      </c>
      <c r="N14" s="79">
        <v>-52.224776203131015</v>
      </c>
      <c r="O14" s="80" t="s">
        <v>36</v>
      </c>
    </row>
    <row r="15" spans="1:15" ht="15.75" customHeight="1">
      <c r="A15" s="47">
        <v>8</v>
      </c>
      <c r="B15" s="53" t="s">
        <v>50</v>
      </c>
      <c r="C15" s="54" t="s">
        <v>51</v>
      </c>
      <c r="D15" s="47" t="s">
        <v>34</v>
      </c>
      <c r="E15" s="47">
        <v>1</v>
      </c>
      <c r="F15" s="55">
        <v>39722</v>
      </c>
      <c r="G15" s="48">
        <v>39904</v>
      </c>
      <c r="H15" s="52" t="s">
        <v>35</v>
      </c>
      <c r="I15" s="76">
        <v>103.44</v>
      </c>
      <c r="J15" s="76">
        <v>1830870.5</v>
      </c>
      <c r="K15" s="76">
        <v>394372.69</v>
      </c>
      <c r="L15" s="76">
        <v>2800</v>
      </c>
      <c r="M15" s="76">
        <v>289632</v>
      </c>
      <c r="N15" s="79">
        <v>-26.55880913052068</v>
      </c>
      <c r="O15" s="80" t="s">
        <v>36</v>
      </c>
    </row>
    <row r="16" spans="1:15" ht="15.75" customHeight="1">
      <c r="A16" s="47">
        <v>9</v>
      </c>
      <c r="B16" s="53" t="s">
        <v>52</v>
      </c>
      <c r="C16" s="54" t="s">
        <v>53</v>
      </c>
      <c r="D16" s="47" t="s">
        <v>34</v>
      </c>
      <c r="E16" s="47">
        <v>1</v>
      </c>
      <c r="F16" s="55">
        <v>39722</v>
      </c>
      <c r="G16" s="48">
        <v>39904</v>
      </c>
      <c r="H16" s="52" t="s">
        <v>35</v>
      </c>
      <c r="I16" s="76">
        <v>62.04</v>
      </c>
      <c r="J16" s="76">
        <v>3931623.93</v>
      </c>
      <c r="K16" s="76">
        <v>846878.76</v>
      </c>
      <c r="L16" s="76">
        <v>2800</v>
      </c>
      <c r="M16" s="76">
        <v>173712</v>
      </c>
      <c r="N16" s="79">
        <v>-79.48797298919152</v>
      </c>
      <c r="O16" s="80" t="s">
        <v>36</v>
      </c>
    </row>
    <row r="17" spans="1:15" ht="15.75" customHeight="1">
      <c r="A17" s="47">
        <v>10</v>
      </c>
      <c r="B17" s="53" t="s">
        <v>54</v>
      </c>
      <c r="C17" s="54" t="s">
        <v>55</v>
      </c>
      <c r="D17" s="47" t="s">
        <v>34</v>
      </c>
      <c r="E17" s="47">
        <v>2</v>
      </c>
      <c r="F17" s="55">
        <v>39904</v>
      </c>
      <c r="G17" s="48">
        <v>40026</v>
      </c>
      <c r="H17" s="52" t="s">
        <v>42</v>
      </c>
      <c r="I17" s="76">
        <v>62.4</v>
      </c>
      <c r="J17" s="76">
        <v>14519926.4</v>
      </c>
      <c r="K17" s="76">
        <v>9857189.45</v>
      </c>
      <c r="L17" s="76">
        <v>2900</v>
      </c>
      <c r="M17" s="76">
        <v>180960</v>
      </c>
      <c r="N17" s="79">
        <v>-98.1641825906065</v>
      </c>
      <c r="O17" s="80" t="s">
        <v>43</v>
      </c>
    </row>
    <row r="18" spans="1:15" ht="15.75" customHeight="1">
      <c r="A18" s="47">
        <v>11</v>
      </c>
      <c r="B18" s="53" t="s">
        <v>56</v>
      </c>
      <c r="C18" s="54" t="s">
        <v>57</v>
      </c>
      <c r="D18" s="47" t="s">
        <v>34</v>
      </c>
      <c r="E18" s="47">
        <v>2</v>
      </c>
      <c r="F18" s="55">
        <v>39904</v>
      </c>
      <c r="G18" s="48">
        <v>40026</v>
      </c>
      <c r="H18" s="52" t="s">
        <v>42</v>
      </c>
      <c r="I18" s="76">
        <v>24.5</v>
      </c>
      <c r="J18" s="76">
        <v>5158296.84</v>
      </c>
      <c r="K18" s="76">
        <v>3501829.7</v>
      </c>
      <c r="L18" s="76">
        <v>2900</v>
      </c>
      <c r="M18" s="76">
        <v>71050</v>
      </c>
      <c r="N18" s="79">
        <v>-97.97106067151124</v>
      </c>
      <c r="O18" s="80" t="s">
        <v>43</v>
      </c>
    </row>
    <row r="19" spans="1:15" ht="15.75" customHeight="1">
      <c r="A19" s="47">
        <v>12</v>
      </c>
      <c r="B19" s="53" t="s">
        <v>58</v>
      </c>
      <c r="C19" s="54" t="s">
        <v>59</v>
      </c>
      <c r="D19" s="47" t="s">
        <v>34</v>
      </c>
      <c r="E19" s="47">
        <v>2</v>
      </c>
      <c r="F19" s="55">
        <v>40210</v>
      </c>
      <c r="G19" s="48">
        <v>40391</v>
      </c>
      <c r="H19" s="52" t="s">
        <v>35</v>
      </c>
      <c r="I19" s="76">
        <v>6</v>
      </c>
      <c r="J19" s="76">
        <v>1230000</v>
      </c>
      <c r="K19" s="76">
        <v>574356.62</v>
      </c>
      <c r="L19" s="76">
        <v>2800</v>
      </c>
      <c r="M19" s="76">
        <v>16800</v>
      </c>
      <c r="N19" s="79">
        <v>-97.07498801006246</v>
      </c>
      <c r="O19" s="80" t="s">
        <v>60</v>
      </c>
    </row>
    <row r="20" spans="1:15" ht="15.75" customHeight="1">
      <c r="A20" s="47">
        <v>13</v>
      </c>
      <c r="B20" s="53" t="s">
        <v>61</v>
      </c>
      <c r="C20" s="54" t="s">
        <v>62</v>
      </c>
      <c r="D20" s="47" t="s">
        <v>34</v>
      </c>
      <c r="E20" s="47">
        <v>1</v>
      </c>
      <c r="F20" s="55">
        <v>39783</v>
      </c>
      <c r="G20" s="48">
        <v>39904</v>
      </c>
      <c r="H20" s="52" t="s">
        <v>35</v>
      </c>
      <c r="I20" s="76">
        <v>16</v>
      </c>
      <c r="J20" s="76">
        <v>286760.08</v>
      </c>
      <c r="K20" s="76">
        <v>64282.07</v>
      </c>
      <c r="L20" s="76">
        <v>2800</v>
      </c>
      <c r="M20" s="76">
        <v>44800</v>
      </c>
      <c r="N20" s="79">
        <v>-30.307160301465093</v>
      </c>
      <c r="O20" s="80" t="s">
        <v>63</v>
      </c>
    </row>
    <row r="21" spans="1:15" ht="15.75" customHeight="1">
      <c r="A21" s="47">
        <v>14</v>
      </c>
      <c r="B21" s="57" t="s">
        <v>64</v>
      </c>
      <c r="C21" s="58" t="s">
        <v>65</v>
      </c>
      <c r="D21" s="59" t="s">
        <v>34</v>
      </c>
      <c r="E21" s="59">
        <v>1</v>
      </c>
      <c r="F21" s="60">
        <v>39783</v>
      </c>
      <c r="G21" s="48">
        <v>39904</v>
      </c>
      <c r="H21" s="52" t="s">
        <v>35</v>
      </c>
      <c r="I21" s="81">
        <v>18</v>
      </c>
      <c r="J21" s="76">
        <v>2973808.2</v>
      </c>
      <c r="K21" s="76">
        <v>666628.6</v>
      </c>
      <c r="L21" s="76">
        <v>2800</v>
      </c>
      <c r="M21" s="76">
        <v>50400</v>
      </c>
      <c r="N21" s="79">
        <v>-92.4395682993499</v>
      </c>
      <c r="O21" s="82" t="s">
        <v>66</v>
      </c>
    </row>
    <row r="22" spans="1:15" s="37" customFormat="1" ht="15.75" customHeight="1">
      <c r="A22" s="47">
        <v>15</v>
      </c>
      <c r="B22" s="53" t="s">
        <v>64</v>
      </c>
      <c r="C22" s="54" t="s">
        <v>67</v>
      </c>
      <c r="D22" s="47" t="s">
        <v>34</v>
      </c>
      <c r="E22" s="47">
        <v>1</v>
      </c>
      <c r="F22" s="55">
        <v>39783</v>
      </c>
      <c r="G22" s="48">
        <v>39904</v>
      </c>
      <c r="H22" s="52" t="s">
        <v>35</v>
      </c>
      <c r="I22" s="76">
        <v>55</v>
      </c>
      <c r="J22" s="76">
        <v>2772014.07</v>
      </c>
      <c r="K22" s="76">
        <v>621393.23</v>
      </c>
      <c r="L22" s="76">
        <v>2800</v>
      </c>
      <c r="M22" s="76">
        <v>154000</v>
      </c>
      <c r="N22" s="79">
        <v>-75.21698136299297</v>
      </c>
      <c r="O22" s="80" t="s">
        <v>66</v>
      </c>
    </row>
    <row r="23" spans="1:15" s="37" customFormat="1" ht="15.75" customHeight="1">
      <c r="A23" s="47">
        <v>16</v>
      </c>
      <c r="B23" s="53" t="s">
        <v>64</v>
      </c>
      <c r="C23" s="54" t="s">
        <v>68</v>
      </c>
      <c r="D23" s="47" t="s">
        <v>34</v>
      </c>
      <c r="E23" s="47">
        <v>2</v>
      </c>
      <c r="F23" s="55">
        <v>39783</v>
      </c>
      <c r="G23" s="48">
        <v>39904</v>
      </c>
      <c r="H23" s="52" t="s">
        <v>35</v>
      </c>
      <c r="I23" s="76">
        <v>20</v>
      </c>
      <c r="J23" s="76">
        <v>2379046.56</v>
      </c>
      <c r="K23" s="76">
        <v>533302.86</v>
      </c>
      <c r="L23" s="76">
        <v>2800</v>
      </c>
      <c r="M23" s="76">
        <v>56000</v>
      </c>
      <c r="N23" s="79">
        <v>-89.49940002196875</v>
      </c>
      <c r="O23" s="80" t="s">
        <v>66</v>
      </c>
    </row>
    <row r="24" spans="1:15" s="37" customFormat="1" ht="15.75" customHeight="1">
      <c r="A24" s="47">
        <v>17</v>
      </c>
      <c r="B24" s="53" t="s">
        <v>64</v>
      </c>
      <c r="C24" s="54" t="s">
        <v>69</v>
      </c>
      <c r="D24" s="47" t="s">
        <v>34</v>
      </c>
      <c r="E24" s="47">
        <v>1</v>
      </c>
      <c r="F24" s="55">
        <v>39783</v>
      </c>
      <c r="G24" s="48">
        <v>39904</v>
      </c>
      <c r="H24" s="52" t="s">
        <v>35</v>
      </c>
      <c r="I24" s="76">
        <v>20</v>
      </c>
      <c r="J24" s="76">
        <v>1133159</v>
      </c>
      <c r="K24" s="76">
        <v>254016.54</v>
      </c>
      <c r="L24" s="76">
        <v>2800</v>
      </c>
      <c r="M24" s="76">
        <v>56000</v>
      </c>
      <c r="N24" s="79">
        <v>-77.95419148690081</v>
      </c>
      <c r="O24" s="78" t="s">
        <v>70</v>
      </c>
    </row>
    <row r="25" spans="1:15" s="37" customFormat="1" ht="15.75" customHeight="1">
      <c r="A25" s="47">
        <v>18</v>
      </c>
      <c r="B25" s="53" t="s">
        <v>71</v>
      </c>
      <c r="C25" s="54"/>
      <c r="D25" s="47" t="s">
        <v>34</v>
      </c>
      <c r="E25" s="47">
        <v>1</v>
      </c>
      <c r="F25" s="55">
        <v>39965</v>
      </c>
      <c r="G25" s="48">
        <v>40087</v>
      </c>
      <c r="H25" s="52" t="s">
        <v>72</v>
      </c>
      <c r="I25" s="76">
        <v>2.5</v>
      </c>
      <c r="J25" s="76">
        <v>536752.12</v>
      </c>
      <c r="K25" s="76">
        <v>215682.55</v>
      </c>
      <c r="L25" s="76">
        <v>2800</v>
      </c>
      <c r="M25" s="76">
        <v>7000</v>
      </c>
      <c r="N25" s="79">
        <v>-96.7544894104785</v>
      </c>
      <c r="O25" s="78" t="s">
        <v>66</v>
      </c>
    </row>
    <row r="26" spans="1:15" s="37" customFormat="1" ht="15.75" customHeight="1">
      <c r="A26" s="47"/>
      <c r="B26" s="61"/>
      <c r="C26" s="50"/>
      <c r="D26" s="44"/>
      <c r="E26" s="47"/>
      <c r="F26" s="51"/>
      <c r="G26" s="62"/>
      <c r="H26" s="7"/>
      <c r="I26" s="76"/>
      <c r="J26" s="76"/>
      <c r="K26" s="76"/>
      <c r="L26" s="76"/>
      <c r="M26" s="76"/>
      <c r="N26" s="79"/>
      <c r="O26" s="78"/>
    </row>
    <row r="27" spans="1:15" s="37" customFormat="1" ht="15.75" customHeight="1">
      <c r="A27" s="47"/>
      <c r="B27" s="61"/>
      <c r="C27" s="50"/>
      <c r="D27" s="44"/>
      <c r="E27" s="47"/>
      <c r="F27" s="51"/>
      <c r="G27" s="62"/>
      <c r="H27" s="7"/>
      <c r="I27" s="76"/>
      <c r="J27" s="76"/>
      <c r="K27" s="76"/>
      <c r="L27" s="76"/>
      <c r="M27" s="76"/>
      <c r="N27" s="79"/>
      <c r="O27" s="78"/>
    </row>
    <row r="28" spans="1:15" s="37" customFormat="1" ht="15.75" customHeight="1">
      <c r="A28" s="47"/>
      <c r="B28" s="61"/>
      <c r="C28" s="50"/>
      <c r="D28" s="44"/>
      <c r="E28" s="47"/>
      <c r="F28" s="51"/>
      <c r="G28" s="62"/>
      <c r="H28" s="7"/>
      <c r="I28" s="76"/>
      <c r="J28" s="76"/>
      <c r="K28" s="76"/>
      <c r="L28" s="76"/>
      <c r="M28" s="76"/>
      <c r="N28" s="79"/>
      <c r="O28" s="78"/>
    </row>
    <row r="29" spans="1:15" s="37" customFormat="1" ht="15.75" customHeight="1">
      <c r="A29" s="47"/>
      <c r="B29" s="61"/>
      <c r="C29" s="50"/>
      <c r="D29" s="44"/>
      <c r="E29" s="47"/>
      <c r="F29" s="51"/>
      <c r="G29" s="62"/>
      <c r="H29" s="7"/>
      <c r="I29" s="76"/>
      <c r="J29" s="76"/>
      <c r="K29" s="76"/>
      <c r="L29" s="76"/>
      <c r="M29" s="76"/>
      <c r="N29" s="79"/>
      <c r="O29" s="78"/>
    </row>
    <row r="30" spans="1:15" s="37" customFormat="1" ht="15.75" customHeight="1">
      <c r="A30" s="44"/>
      <c r="B30" s="63"/>
      <c r="C30" s="50"/>
      <c r="D30" s="44"/>
      <c r="E30" s="47"/>
      <c r="F30" s="51"/>
      <c r="G30" s="62"/>
      <c r="H30" s="52"/>
      <c r="I30" s="76"/>
      <c r="J30" s="77"/>
      <c r="K30" s="77"/>
      <c r="L30" s="77"/>
      <c r="M30" s="76"/>
      <c r="N30" s="79" t="s">
        <v>39</v>
      </c>
      <c r="O30" s="78"/>
    </row>
    <row r="31" spans="1:15" s="37" customFormat="1" ht="15.75" customHeight="1">
      <c r="A31" s="47"/>
      <c r="B31" s="64"/>
      <c r="C31" s="50"/>
      <c r="D31" s="44"/>
      <c r="E31" s="47"/>
      <c r="F31" s="51"/>
      <c r="G31" s="62"/>
      <c r="H31" s="52"/>
      <c r="I31" s="76"/>
      <c r="J31" s="77"/>
      <c r="K31" s="77"/>
      <c r="L31" s="77"/>
      <c r="M31" s="76"/>
      <c r="N31" s="79" t="s">
        <v>39</v>
      </c>
      <c r="O31" s="78"/>
    </row>
    <row r="32" spans="1:15" s="37" customFormat="1" ht="15.75" customHeight="1">
      <c r="A32" s="47"/>
      <c r="B32" s="64"/>
      <c r="C32" s="50"/>
      <c r="D32" s="44"/>
      <c r="E32" s="47"/>
      <c r="F32" s="51"/>
      <c r="G32" s="62"/>
      <c r="H32" s="52"/>
      <c r="I32" s="76"/>
      <c r="J32" s="77"/>
      <c r="K32" s="77"/>
      <c r="L32" s="77"/>
      <c r="M32" s="76"/>
      <c r="N32" s="79" t="s">
        <v>39</v>
      </c>
      <c r="O32" s="78"/>
    </row>
    <row r="33" spans="1:15" s="37" customFormat="1" ht="15.75" customHeight="1">
      <c r="A33" s="47"/>
      <c r="B33" s="64"/>
      <c r="C33" s="50"/>
      <c r="D33" s="44"/>
      <c r="E33" s="47"/>
      <c r="F33" s="51"/>
      <c r="G33" s="62"/>
      <c r="H33" s="52"/>
      <c r="I33" s="76"/>
      <c r="J33" s="77"/>
      <c r="K33" s="77"/>
      <c r="L33" s="77"/>
      <c r="M33" s="76"/>
      <c r="N33" s="79" t="s">
        <v>39</v>
      </c>
      <c r="O33" s="78"/>
    </row>
    <row r="34" spans="1:15" s="37" customFormat="1" ht="15.75" customHeight="1">
      <c r="A34" s="47"/>
      <c r="B34" s="64"/>
      <c r="C34" s="50"/>
      <c r="D34" s="44"/>
      <c r="E34" s="47"/>
      <c r="F34" s="51"/>
      <c r="G34" s="62"/>
      <c r="H34" s="52"/>
      <c r="I34" s="76"/>
      <c r="J34" s="77"/>
      <c r="K34" s="77"/>
      <c r="L34" s="77"/>
      <c r="M34" s="76"/>
      <c r="N34" s="79" t="s">
        <v>39</v>
      </c>
      <c r="O34" s="78"/>
    </row>
    <row r="35" spans="1:15" ht="15.75" customHeight="1">
      <c r="A35" s="44" t="s">
        <v>73</v>
      </c>
      <c r="B35" s="44"/>
      <c r="C35" s="47"/>
      <c r="D35" s="47"/>
      <c r="E35" s="47"/>
      <c r="F35" s="48"/>
      <c r="G35" s="48"/>
      <c r="H35" s="65">
        <v>0</v>
      </c>
      <c r="I35" s="76">
        <v>10757.140000000003</v>
      </c>
      <c r="J35" s="76">
        <v>312833252.61999995</v>
      </c>
      <c r="K35" s="76">
        <v>77487844.86</v>
      </c>
      <c r="L35" s="76"/>
      <c r="M35" s="76">
        <v>30130202</v>
      </c>
      <c r="N35" s="79">
        <v>-61.11622144810287</v>
      </c>
      <c r="O35" s="78"/>
    </row>
    <row r="36" spans="1:19" ht="21" customHeight="1">
      <c r="A36" s="66" t="s">
        <v>74</v>
      </c>
      <c r="F36" s="36"/>
      <c r="G36" s="36"/>
      <c r="J36" s="43"/>
      <c r="S36" s="84"/>
    </row>
    <row r="37" spans="1:19" ht="15.75" customHeight="1">
      <c r="A37" s="67" t="s">
        <v>75</v>
      </c>
      <c r="F37" s="36"/>
      <c r="G37" s="36"/>
      <c r="S37" s="84"/>
    </row>
    <row r="38" ht="15.75" customHeight="1">
      <c r="C38" s="68"/>
    </row>
  </sheetData>
  <sheetProtection/>
  <mergeCells count="17">
    <mergeCell ref="A1:O1"/>
    <mergeCell ref="A2:O2"/>
    <mergeCell ref="J4:K4"/>
    <mergeCell ref="A35:B3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  <mergeCell ref="O4:O5"/>
  </mergeCells>
  <printOptions horizontalCentered="1"/>
  <pageMargins left="0.354166666666667" right="0.354166666666667" top="0.786805555555556" bottom="0.629166666666667" header="0.94375" footer="0.511805555555556"/>
  <pageSetup blackAndWhite="1" fitToHeight="0" horizontalDpi="600" verticalDpi="600" orientation="landscape" paperSize="9" scale="75"/>
  <headerFooter alignWithMargins="0">
    <oddHeader>&amp;R&amp;"宋体,常规"表4-6-4
共&amp;N页，第&amp;P页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5:B25"/>
  <sheetViews>
    <sheetView zoomScaleSheetLayoutView="100" workbookViewId="0" topLeftCell="A1">
      <selection activeCell="C35" sqref="C35"/>
    </sheetView>
  </sheetViews>
  <sheetFormatPr defaultColWidth="8.625" defaultRowHeight="15.75"/>
  <cols>
    <col min="1" max="1" width="25.875" style="0" customWidth="1"/>
    <col min="2" max="4" width="25.625" style="0" customWidth="1"/>
  </cols>
  <sheetData>
    <row r="1" s="35" customFormat="1" ht="13.5"/>
    <row r="2" s="35" customFormat="1" ht="13.5"/>
    <row r="3" s="35" customFormat="1" ht="13.5"/>
    <row r="4" s="35" customFormat="1" ht="13.5"/>
    <row r="5" s="35" customFormat="1" ht="13.5"/>
    <row r="6" s="35" customFormat="1" ht="13.5"/>
    <row r="7" s="35" customFormat="1" ht="13.5"/>
    <row r="8" s="35" customFormat="1" ht="13.5"/>
    <row r="9" s="35" customFormat="1" ht="13.5"/>
    <row r="10" s="35" customFormat="1" ht="13.5"/>
    <row r="11" s="35" customFormat="1" ht="13.5"/>
    <row r="12" s="35" customFormat="1" ht="13.5"/>
    <row r="13" s="35" customFormat="1" ht="13.5"/>
    <row r="14" s="35" customFormat="1" ht="13.5"/>
    <row r="15" s="35" customFormat="1" ht="13.5"/>
    <row r="16" s="35" customFormat="1" ht="13.5"/>
    <row r="17" s="35" customFormat="1" ht="13.5"/>
    <row r="18" s="35" customFormat="1" ht="13.5"/>
    <row r="19" s="35" customFormat="1" ht="13.5"/>
    <row r="20" s="35" customFormat="1" ht="13.5"/>
    <row r="21" s="35" customFormat="1" ht="13.5"/>
    <row r="22" s="35" customFormat="1" ht="13.5"/>
    <row r="23" s="35" customFormat="1" ht="13.5"/>
    <row r="24" s="35" customFormat="1" ht="13.5"/>
    <row r="25" s="35" customFormat="1" ht="13.5">
      <c r="B25" s="35">
        <f>3100-260</f>
        <v>2840</v>
      </c>
    </row>
    <row r="26" s="35" customFormat="1" ht="13.5"/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1">
      <selection activeCell="A1" sqref="A1:IV65536"/>
    </sheetView>
  </sheetViews>
  <sheetFormatPr defaultColWidth="8.75390625" defaultRowHeight="15.75"/>
  <cols>
    <col min="1" max="1" width="33.75390625" style="0" customWidth="1"/>
    <col min="2" max="2" width="27.75390625" style="0" customWidth="1"/>
    <col min="3" max="3" width="21.25390625" style="1" customWidth="1"/>
    <col min="4" max="4" width="36.00390625" style="0" customWidth="1"/>
    <col min="5" max="5" width="14.25390625" style="0" customWidth="1"/>
    <col min="6" max="9" width="21.00390625" style="0" customWidth="1"/>
  </cols>
  <sheetData>
    <row r="1" spans="1:9" ht="36.75" customHeight="1" hidden="1">
      <c r="A1" s="2" t="s">
        <v>76</v>
      </c>
      <c r="B1" s="3"/>
      <c r="C1" s="3"/>
      <c r="D1" s="3"/>
      <c r="F1" s="4"/>
      <c r="G1" s="4"/>
      <c r="H1" s="4"/>
      <c r="I1" s="4"/>
    </row>
    <row r="2" spans="1:9" ht="27" customHeight="1" hidden="1">
      <c r="A2" s="5"/>
      <c r="B2" s="6" t="s">
        <v>77</v>
      </c>
      <c r="C2" s="7" t="s">
        <v>78</v>
      </c>
      <c r="D2" s="8"/>
      <c r="F2" s="9"/>
      <c r="G2" s="10"/>
      <c r="H2" s="11"/>
      <c r="I2" s="33"/>
    </row>
    <row r="3" spans="1:9" ht="27" customHeight="1" hidden="1">
      <c r="A3" s="12" t="s">
        <v>79</v>
      </c>
      <c r="B3" s="13">
        <v>2205</v>
      </c>
      <c r="C3" s="14"/>
      <c r="D3" s="15"/>
      <c r="E3" s="16"/>
      <c r="F3" s="17"/>
      <c r="G3" s="18"/>
      <c r="H3" s="19"/>
      <c r="I3" s="34"/>
    </row>
    <row r="4" spans="1:9" ht="27" customHeight="1" hidden="1">
      <c r="A4" s="12" t="s">
        <v>80</v>
      </c>
      <c r="B4" s="20">
        <v>2590</v>
      </c>
      <c r="C4" s="14"/>
      <c r="D4" s="15"/>
      <c r="E4" s="16"/>
      <c r="F4" s="17"/>
      <c r="G4" s="18"/>
      <c r="H4" s="19"/>
      <c r="I4" s="34"/>
    </row>
    <row r="5" spans="1:9" ht="27" customHeight="1" hidden="1">
      <c r="A5" s="12" t="s">
        <v>81</v>
      </c>
      <c r="B5" s="13">
        <v>2550</v>
      </c>
      <c r="C5" s="14"/>
      <c r="D5" s="15"/>
      <c r="E5" s="16"/>
      <c r="F5" s="17"/>
      <c r="G5" s="18"/>
      <c r="H5" s="19"/>
      <c r="I5" s="34"/>
    </row>
    <row r="6" spans="1:9" ht="27" customHeight="1" hidden="1">
      <c r="A6" s="12" t="s">
        <v>82</v>
      </c>
      <c r="B6" s="13">
        <v>2300</v>
      </c>
      <c r="C6" s="14"/>
      <c r="D6" s="15"/>
      <c r="E6" s="16"/>
      <c r="F6" s="17"/>
      <c r="G6" s="18"/>
      <c r="H6" s="19"/>
      <c r="I6" s="34"/>
    </row>
    <row r="7" spans="1:9" ht="27" customHeight="1" hidden="1">
      <c r="A7" s="12" t="s">
        <v>83</v>
      </c>
      <c r="B7" s="13">
        <v>2500</v>
      </c>
      <c r="C7" s="14"/>
      <c r="D7" s="15"/>
      <c r="E7" s="16"/>
      <c r="F7" s="17"/>
      <c r="G7" s="18"/>
      <c r="H7" s="19"/>
      <c r="I7" s="34"/>
    </row>
    <row r="8" spans="1:9" ht="27" customHeight="1" hidden="1">
      <c r="A8" s="12" t="s">
        <v>84</v>
      </c>
      <c r="B8" s="13">
        <v>2200</v>
      </c>
      <c r="C8" s="14"/>
      <c r="D8" s="15"/>
      <c r="E8" s="16"/>
      <c r="F8" s="17"/>
      <c r="G8" s="18"/>
      <c r="H8" s="19"/>
      <c r="I8" s="34"/>
    </row>
    <row r="9" spans="1:9" ht="27" customHeight="1" hidden="1">
      <c r="A9" s="5"/>
      <c r="B9" s="21">
        <f>ROUND(SUM(B3:B8)/6,-1)</f>
        <v>2390</v>
      </c>
      <c r="C9" s="14"/>
      <c r="D9" s="22"/>
      <c r="F9" s="9"/>
      <c r="G9" s="23"/>
      <c r="H9" s="19"/>
      <c r="I9" s="34"/>
    </row>
    <row r="10" spans="1:9" ht="27" customHeight="1" hidden="1">
      <c r="A10" s="5"/>
      <c r="B10" s="24"/>
      <c r="C10" s="25">
        <v>0</v>
      </c>
      <c r="D10" s="22"/>
      <c r="F10" s="9"/>
      <c r="G10" s="23"/>
      <c r="H10" s="19"/>
      <c r="I10" s="34"/>
    </row>
    <row r="11" ht="27" customHeight="1"/>
    <row r="12" ht="12" customHeight="1"/>
    <row r="13" spans="1:4" ht="55.5" customHeight="1">
      <c r="A13" s="2" t="s">
        <v>76</v>
      </c>
      <c r="B13" s="3"/>
      <c r="C13" s="3"/>
      <c r="D13" s="3"/>
    </row>
    <row r="14" spans="1:4" ht="39.75" customHeight="1">
      <c r="A14" s="5"/>
      <c r="B14" s="6" t="s">
        <v>77</v>
      </c>
      <c r="C14" s="7" t="s">
        <v>78</v>
      </c>
      <c r="D14" s="8" t="s">
        <v>29</v>
      </c>
    </row>
    <row r="15" spans="1:4" ht="30" customHeight="1">
      <c r="A15" s="12" t="s">
        <v>79</v>
      </c>
      <c r="B15" s="13">
        <v>2205</v>
      </c>
      <c r="C15" s="14"/>
      <c r="D15" s="26" t="s">
        <v>85</v>
      </c>
    </row>
    <row r="16" spans="1:4" ht="30" customHeight="1">
      <c r="A16" s="12" t="s">
        <v>80</v>
      </c>
      <c r="B16" s="20">
        <v>2590</v>
      </c>
      <c r="C16" s="14"/>
      <c r="D16" s="27"/>
    </row>
    <row r="17" spans="1:4" ht="30" customHeight="1">
      <c r="A17" s="12" t="s">
        <v>81</v>
      </c>
      <c r="B17" s="13">
        <v>2550</v>
      </c>
      <c r="C17" s="14"/>
      <c r="D17" s="28"/>
    </row>
    <row r="18" spans="1:4" ht="30" customHeight="1">
      <c r="A18" s="12" t="s">
        <v>86</v>
      </c>
      <c r="B18" s="13">
        <v>2700</v>
      </c>
      <c r="C18" s="29">
        <v>200</v>
      </c>
      <c r="D18" s="30" t="s">
        <v>87</v>
      </c>
    </row>
    <row r="19" spans="1:4" ht="30" customHeight="1">
      <c r="A19" s="12" t="s">
        <v>88</v>
      </c>
      <c r="B19" s="13">
        <v>2750</v>
      </c>
      <c r="C19" s="29">
        <v>200</v>
      </c>
      <c r="D19" s="31"/>
    </row>
    <row r="20" spans="1:4" ht="30" customHeight="1">
      <c r="A20" s="12" t="s">
        <v>89</v>
      </c>
      <c r="B20" s="13">
        <v>2600</v>
      </c>
      <c r="C20" s="29">
        <v>150</v>
      </c>
      <c r="D20" s="32"/>
    </row>
    <row r="21" spans="1:4" ht="30" customHeight="1">
      <c r="A21" s="5"/>
      <c r="B21" s="21">
        <f>ROUND(SUM(B15:B20)/6,-1)</f>
        <v>2570</v>
      </c>
      <c r="C21" s="14"/>
      <c r="D21" s="22"/>
    </row>
    <row r="22" spans="1:4" ht="42.75" customHeight="1">
      <c r="A22" s="5"/>
      <c r="B22" s="24"/>
      <c r="C22" s="25">
        <v>0</v>
      </c>
      <c r="D22" s="22"/>
    </row>
  </sheetData>
  <sheetProtection/>
  <mergeCells count="4">
    <mergeCell ref="A1:D1"/>
    <mergeCell ref="A13:D13"/>
    <mergeCell ref="D15:D17"/>
    <mergeCell ref="D18:D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DL</cp:lastModifiedBy>
  <cp:lastPrinted>2019-04-03T08:21:33Z</cp:lastPrinted>
  <dcterms:created xsi:type="dcterms:W3CDTF">2018-01-10T08:51:00Z</dcterms:created>
  <dcterms:modified xsi:type="dcterms:W3CDTF">2022-04-11T00:39:00Z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404C7F1288844F3585B75632918E3915</vt:lpwstr>
  </property>
</Properties>
</file>